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" windowWidth="17400" windowHeight="5085" tabRatio="846" activeTab="8"/>
  </bookViews>
  <sheets>
    <sheet name="předžáci" sheetId="1" r:id="rId1"/>
    <sheet name="předžačky" sheetId="2" r:id="rId2"/>
    <sheet name="mladší žáci" sheetId="3" r:id="rId3"/>
    <sheet name="mladší žákyně" sheetId="4" r:id="rId4"/>
    <sheet name="starší žáci" sheetId="5" r:id="rId5"/>
    <sheet name="starší žákyně" sheetId="6" r:id="rId6"/>
    <sheet name="junioři" sheetId="7" r:id="rId7"/>
    <sheet name="juniorky" sheetId="8" r:id="rId8"/>
    <sheet name="muži A" sheetId="9" r:id="rId9"/>
    <sheet name="muži B" sheetId="10" r:id="rId10"/>
    <sheet name="muži C" sheetId="11" r:id="rId11"/>
    <sheet name="muži D" sheetId="12" r:id="rId12"/>
    <sheet name="ženy A" sheetId="13" r:id="rId13"/>
    <sheet name="ženy B" sheetId="14" r:id="rId14"/>
  </sheets>
  <definedNames/>
  <calcPr fullCalcOnLoad="1"/>
</workbook>
</file>

<file path=xl/sharedStrings.xml><?xml version="1.0" encoding="utf-8"?>
<sst xmlns="http://schemas.openxmlformats.org/spreadsheetml/2006/main" count="451" uniqueCount="160">
  <si>
    <t>Minimaraton Sněžník</t>
  </si>
  <si>
    <t>Králecký úvoz</t>
  </si>
  <si>
    <t>Mrtvý muž</t>
  </si>
  <si>
    <t>XC Kouty</t>
  </si>
  <si>
    <t>VC MTB Leštiny</t>
  </si>
  <si>
    <t>Okolo Háječku</t>
  </si>
  <si>
    <t>Karpatský pedál</t>
  </si>
  <si>
    <t>Temenický Klapušák</t>
  </si>
  <si>
    <t>Časovka na Senovou</t>
  </si>
  <si>
    <t>Moravský Bikemaraton</t>
  </si>
  <si>
    <t>Leznické Hópan</t>
  </si>
  <si>
    <t>VC MTB Bludova</t>
  </si>
  <si>
    <t>Cyklo Polách a syn</t>
  </si>
  <si>
    <t>Pirana Bike Šumperk</t>
  </si>
  <si>
    <t>CK Morava</t>
  </si>
  <si>
    <t>Dama sport Šumperk</t>
  </si>
  <si>
    <t/>
  </si>
  <si>
    <t>Kechrt Tomáš</t>
  </si>
  <si>
    <t>Mazák Lukáš</t>
  </si>
  <si>
    <t>Unzeitig Martin</t>
  </si>
  <si>
    <t>Bín Tomáš</t>
  </si>
  <si>
    <t>Sporton club Šumperk</t>
  </si>
  <si>
    <t>Ski Snow Surf Sport</t>
  </si>
  <si>
    <t>C.A.C. Šumperk</t>
  </si>
  <si>
    <t>Krejčí Vladislav</t>
  </si>
  <si>
    <t>Kohout Tomáš</t>
  </si>
  <si>
    <t>Vaňous Jan</t>
  </si>
  <si>
    <t>Cink Daniel</t>
  </si>
  <si>
    <t>Kulík Vladislav</t>
  </si>
  <si>
    <t>Rýmařov</t>
  </si>
  <si>
    <t>C.K. Rampušák Štíty</t>
  </si>
  <si>
    <t>Cirlibaba</t>
  </si>
  <si>
    <t>Kola Kaňkovský</t>
  </si>
  <si>
    <t>Vala Martin</t>
  </si>
  <si>
    <t>Hejtmánek Miloš</t>
  </si>
  <si>
    <t>Malínek Luděk</t>
  </si>
  <si>
    <t>Horký Lubomír</t>
  </si>
  <si>
    <t>Čejka Petr</t>
  </si>
  <si>
    <t>Brokeš Rostislav</t>
  </si>
  <si>
    <t>Cajthaml Jiří</t>
  </si>
  <si>
    <t>Žváček Miroslav</t>
  </si>
  <si>
    <t>Konopa Milan</t>
  </si>
  <si>
    <t>Plesník Karel</t>
  </si>
  <si>
    <t>C.S.C. Šumperk</t>
  </si>
  <si>
    <t>Horal Šumperk</t>
  </si>
  <si>
    <t>Fajta Pavel</t>
  </si>
  <si>
    <t>Leicht Jiří</t>
  </si>
  <si>
    <t>Kubín Daniel</t>
  </si>
  <si>
    <t>Keprt Jan</t>
  </si>
  <si>
    <t>Válková Lenka</t>
  </si>
  <si>
    <t>Dlouhá Andrea</t>
  </si>
  <si>
    <t>Valouchová Marie</t>
  </si>
  <si>
    <t>Leichtová Zdenka</t>
  </si>
  <si>
    <t>Komárková Eva</t>
  </si>
  <si>
    <t>Mikešová Štěpánka</t>
  </si>
  <si>
    <t>SK Salith Sumtex</t>
  </si>
  <si>
    <t>Zábřeh</t>
  </si>
  <si>
    <t>Mapei Cyklo Kaňkovský</t>
  </si>
  <si>
    <t>Mádr Jiří</t>
  </si>
  <si>
    <t>Borák Martin</t>
  </si>
  <si>
    <t>Směšný Jan</t>
  </si>
  <si>
    <t>Smolík Marek</t>
  </si>
  <si>
    <t>Linhart Petr</t>
  </si>
  <si>
    <t>Vašíček Petr</t>
  </si>
  <si>
    <t>Žváček Milan</t>
  </si>
  <si>
    <t>Schneider Martin</t>
  </si>
  <si>
    <t>Juhaniak Ondřej</t>
  </si>
  <si>
    <t>Mikeš Jakub</t>
  </si>
  <si>
    <t>Urbášek Jan</t>
  </si>
  <si>
    <t>Mádr René</t>
  </si>
  <si>
    <t>Valigura Martin</t>
  </si>
  <si>
    <t>Smolicha Tomáš</t>
  </si>
  <si>
    <t>Mikešová Lenka</t>
  </si>
  <si>
    <t>Fabián Tomáš</t>
  </si>
  <si>
    <t>Hejtmánek Marek</t>
  </si>
  <si>
    <t>Plesník Kristián</t>
  </si>
  <si>
    <t>Valigura Jiří</t>
  </si>
  <si>
    <t>Šebesta Dominik</t>
  </si>
  <si>
    <t>Zlámal Tomáš</t>
  </si>
  <si>
    <t>Piranha bike</t>
  </si>
  <si>
    <t xml:space="preserve">Vošický Pavel </t>
  </si>
  <si>
    <t>Dama Sport Šumperk</t>
  </si>
  <si>
    <t>Kašpar Tomáš</t>
  </si>
  <si>
    <t>Kopa Michal</t>
  </si>
  <si>
    <t>Šumperk</t>
  </si>
  <si>
    <t>Čmakal František</t>
  </si>
  <si>
    <t>Dolní Studénky</t>
  </si>
  <si>
    <t>Tristile Šumperk</t>
  </si>
  <si>
    <t>Trojek Karel</t>
  </si>
  <si>
    <t>Hejtmánek Ladislav</t>
  </si>
  <si>
    <t>Krmela František</t>
  </si>
  <si>
    <t>Horký David</t>
  </si>
  <si>
    <t>Caska Invest</t>
  </si>
  <si>
    <t>ASPV Těchonín</t>
  </si>
  <si>
    <t>Hýbl Jaroslav</t>
  </si>
  <si>
    <t>Ski klub Šumperk</t>
  </si>
  <si>
    <t>Durchánek Jan</t>
  </si>
  <si>
    <t>Nový Malín</t>
  </si>
  <si>
    <t>Bárta Tomáš</t>
  </si>
  <si>
    <t>Macková Barbora</t>
  </si>
  <si>
    <t>Jakubová Dominika</t>
  </si>
  <si>
    <t>Vostrčil David</t>
  </si>
  <si>
    <t>CK MTB HLINSKO</t>
  </si>
  <si>
    <t>Fabián Jakub</t>
  </si>
  <si>
    <t>SK TESSUTI SPORT</t>
  </si>
  <si>
    <t>Lamdsfeld Stanislav</t>
  </si>
  <si>
    <t>Intersport</t>
  </si>
  <si>
    <t>Koňarik David</t>
  </si>
  <si>
    <t>Benc Ladislav</t>
  </si>
  <si>
    <t>BIKE SPORT Uničov</t>
  </si>
  <si>
    <t>Vágner Michal</t>
  </si>
  <si>
    <t>Dvořák Dušan</t>
  </si>
  <si>
    <t>Janda Jiří</t>
  </si>
  <si>
    <t>SK TC Sport Desná</t>
  </si>
  <si>
    <t>Goldman Jaromír</t>
  </si>
  <si>
    <t>SNS Krnov</t>
  </si>
  <si>
    <t>Nadoraz</t>
  </si>
  <si>
    <t>SK Salith-Sumtex</t>
  </si>
  <si>
    <t>Dekhome Canonndale</t>
  </si>
  <si>
    <t xml:space="preserve">Jméno </t>
  </si>
  <si>
    <t>Tým</t>
  </si>
  <si>
    <t>bodů celkem</t>
  </si>
  <si>
    <t>Časovka na Dl.Stráně</t>
  </si>
  <si>
    <t>Svatá Trojice</t>
  </si>
  <si>
    <t>VC XC Hrabenov</t>
  </si>
  <si>
    <t>Vitešník Adam</t>
  </si>
  <si>
    <t>Ročník</t>
  </si>
  <si>
    <t>Uničov</t>
  </si>
  <si>
    <t>Cendelínová Lucie</t>
  </si>
  <si>
    <t>Ruda nad Moravou</t>
  </si>
  <si>
    <t>Olomouc</t>
  </si>
  <si>
    <t>Pláničková Eva</t>
  </si>
  <si>
    <t>Rájec</t>
  </si>
  <si>
    <t>Kover Ondřej</t>
  </si>
  <si>
    <t>Jablončík Lukáš</t>
  </si>
  <si>
    <t>Bohutín</t>
  </si>
  <si>
    <t>Velké Losiny</t>
  </si>
  <si>
    <t>Silný Team</t>
  </si>
  <si>
    <t>Plánička Robert</t>
  </si>
  <si>
    <t>Václavík Pavel</t>
  </si>
  <si>
    <t>Bohdíkov</t>
  </si>
  <si>
    <t>Stloukal Petr</t>
  </si>
  <si>
    <t>Cyklosport Česká u Brna</t>
  </si>
  <si>
    <t>Marada Josef</t>
  </si>
  <si>
    <t>Derunov Oldřich</t>
  </si>
  <si>
    <t>Devoss</t>
  </si>
  <si>
    <t>Plesník Petr</t>
  </si>
  <si>
    <t>Žerava Martin</t>
  </si>
  <si>
    <t>Rotor Plzeň</t>
  </si>
  <si>
    <t>Tatenice</t>
  </si>
  <si>
    <t>Navařík Robert</t>
  </si>
  <si>
    <t>Mudříková Kateřina</t>
  </si>
  <si>
    <t>Bohumín - Kolík</t>
  </si>
  <si>
    <t>Nava Sport - V. Losiny</t>
  </si>
  <si>
    <t>Brückner Ivan</t>
  </si>
  <si>
    <t>Bouzov</t>
  </si>
  <si>
    <t>Brokešová Jana</t>
  </si>
  <si>
    <t>CK Rampušák Štíty</t>
  </si>
  <si>
    <t>Cendelín Jan</t>
  </si>
  <si>
    <t>SK NADORAZ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</si>
</sst>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9" customWidth="1"/>
    <col min="2" max="2" width="17.8515625" style="9" customWidth="1"/>
    <col min="3" max="3" width="19.8515625" style="9" customWidth="1"/>
    <col min="4" max="4" width="9.28125" style="11" customWidth="1"/>
    <col min="5" max="5" width="7.57421875" style="12" customWidth="1"/>
    <col min="6" max="20" width="5.71093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75</v>
      </c>
      <c r="C2" s="9" t="s">
        <v>32</v>
      </c>
      <c r="D2" s="11">
        <v>1999</v>
      </c>
      <c r="E2" s="12">
        <f>SUM(F2:T2)-13</f>
        <v>176</v>
      </c>
      <c r="G2" s="9">
        <v>20</v>
      </c>
      <c r="H2" s="9">
        <v>20</v>
      </c>
      <c r="K2" s="9">
        <v>17</v>
      </c>
      <c r="L2" s="9">
        <v>17</v>
      </c>
      <c r="M2" s="9">
        <v>13</v>
      </c>
      <c r="N2" s="9">
        <v>20</v>
      </c>
      <c r="P2" s="9">
        <v>20</v>
      </c>
      <c r="Q2" s="9">
        <v>12</v>
      </c>
      <c r="R2" s="9">
        <v>17</v>
      </c>
      <c r="S2" s="10">
        <v>20</v>
      </c>
      <c r="T2" s="23">
        <v>13</v>
      </c>
    </row>
    <row r="3" spans="1:20" ht="12.75">
      <c r="A3" s="9">
        <v>2</v>
      </c>
      <c r="B3" s="13" t="s">
        <v>98</v>
      </c>
      <c r="C3" s="10" t="s">
        <v>155</v>
      </c>
      <c r="D3" s="11">
        <v>1999</v>
      </c>
      <c r="E3" s="12">
        <f>SUM(F3:T3)-11</f>
        <v>145</v>
      </c>
      <c r="H3" s="9">
        <v>12</v>
      </c>
      <c r="K3" s="9">
        <v>15</v>
      </c>
      <c r="L3" s="9">
        <v>15</v>
      </c>
      <c r="M3" s="9">
        <v>17</v>
      </c>
      <c r="N3" s="9">
        <v>17</v>
      </c>
      <c r="P3" s="9">
        <v>17</v>
      </c>
      <c r="Q3" s="23">
        <v>11</v>
      </c>
      <c r="R3" s="9">
        <v>20</v>
      </c>
      <c r="S3" s="10">
        <v>17</v>
      </c>
      <c r="T3" s="10">
        <v>15</v>
      </c>
    </row>
    <row r="4" spans="1:20" ht="12.75">
      <c r="A4" s="9">
        <v>3</v>
      </c>
      <c r="B4" s="9" t="s">
        <v>76</v>
      </c>
      <c r="C4" s="10" t="s">
        <v>127</v>
      </c>
      <c r="D4" s="11">
        <v>1998</v>
      </c>
      <c r="E4" s="12">
        <f>SUM(F4:T4)</f>
        <v>140</v>
      </c>
      <c r="F4" s="9" t="s">
        <v>16</v>
      </c>
      <c r="G4" s="9">
        <v>17</v>
      </c>
      <c r="H4" s="9">
        <v>17</v>
      </c>
      <c r="K4" s="9">
        <v>13</v>
      </c>
      <c r="L4" s="9">
        <v>11</v>
      </c>
      <c r="N4" s="9">
        <v>15</v>
      </c>
      <c r="P4" s="9">
        <v>15</v>
      </c>
      <c r="Q4" s="9">
        <v>10</v>
      </c>
      <c r="R4" s="9">
        <v>15</v>
      </c>
      <c r="S4" s="10">
        <v>15</v>
      </c>
      <c r="T4" s="10">
        <v>12</v>
      </c>
    </row>
    <row r="5" spans="1:20" ht="12.75">
      <c r="A5" s="9">
        <v>4</v>
      </c>
      <c r="B5" s="9" t="s">
        <v>77</v>
      </c>
      <c r="C5" s="9" t="s">
        <v>14</v>
      </c>
      <c r="D5" s="11">
        <v>1998</v>
      </c>
      <c r="E5" s="12">
        <f>SUM(F5:T5)-7</f>
        <v>137</v>
      </c>
      <c r="G5" s="9">
        <v>15</v>
      </c>
      <c r="H5" s="9">
        <v>15</v>
      </c>
      <c r="K5" s="9">
        <v>20</v>
      </c>
      <c r="L5" s="9">
        <v>13</v>
      </c>
      <c r="M5" s="9">
        <v>12</v>
      </c>
      <c r="N5" s="9">
        <v>12</v>
      </c>
      <c r="P5" s="9">
        <v>13</v>
      </c>
      <c r="Q5" s="23">
        <v>7</v>
      </c>
      <c r="R5" s="9">
        <v>13</v>
      </c>
      <c r="S5" s="10">
        <v>13</v>
      </c>
      <c r="T5" s="10">
        <v>11</v>
      </c>
    </row>
    <row r="6" spans="1:20" ht="12.75">
      <c r="A6" s="9">
        <v>5</v>
      </c>
      <c r="B6" s="14" t="s">
        <v>158</v>
      </c>
      <c r="C6" s="14" t="s">
        <v>129</v>
      </c>
      <c r="D6" s="15">
        <v>2001</v>
      </c>
      <c r="E6" s="12">
        <f>SUM(F6:T6)</f>
        <v>52</v>
      </c>
      <c r="P6" s="9">
        <v>12</v>
      </c>
      <c r="S6" s="10">
        <v>20</v>
      </c>
      <c r="T6" s="10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9" customWidth="1"/>
    <col min="2" max="2" width="18.57421875" style="9" customWidth="1"/>
    <col min="3" max="3" width="22.8515625" style="9" customWidth="1"/>
    <col min="4" max="4" width="9.421875" style="11" customWidth="1"/>
    <col min="5" max="5" width="5.7109375" style="12" customWidth="1"/>
    <col min="6" max="20" width="4.85156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24</v>
      </c>
      <c r="C2" s="9" t="s">
        <v>14</v>
      </c>
      <c r="D2" s="11">
        <v>1974</v>
      </c>
      <c r="E2" s="12">
        <f>SUM(F2:T2)-27</f>
        <v>205</v>
      </c>
      <c r="F2" s="9">
        <v>17</v>
      </c>
      <c r="G2" s="9">
        <v>20</v>
      </c>
      <c r="H2" s="9">
        <v>20</v>
      </c>
      <c r="I2" s="9">
        <v>34</v>
      </c>
      <c r="J2" s="9">
        <v>17</v>
      </c>
      <c r="K2" s="9">
        <v>20</v>
      </c>
      <c r="L2" s="9">
        <v>20</v>
      </c>
      <c r="N2" s="9">
        <v>20</v>
      </c>
      <c r="O2" s="9">
        <v>20</v>
      </c>
      <c r="P2" s="23">
        <v>12</v>
      </c>
      <c r="Q2" s="23">
        <v>15</v>
      </c>
      <c r="S2" s="10"/>
      <c r="T2" s="10">
        <v>17</v>
      </c>
    </row>
    <row r="3" spans="1:20" ht="12.75">
      <c r="A3" s="9">
        <v>2</v>
      </c>
      <c r="B3" s="13" t="s">
        <v>70</v>
      </c>
      <c r="C3" s="9" t="s">
        <v>14</v>
      </c>
      <c r="D3" s="11">
        <v>1973</v>
      </c>
      <c r="E3" s="12">
        <f aca="true" t="shared" si="0" ref="E3:E18">SUM(F3:T3)</f>
        <v>111</v>
      </c>
      <c r="I3" s="9">
        <v>26</v>
      </c>
      <c r="K3" s="9">
        <v>13</v>
      </c>
      <c r="L3" s="9">
        <v>15</v>
      </c>
      <c r="N3" s="9">
        <v>15</v>
      </c>
      <c r="O3" s="9">
        <v>15</v>
      </c>
      <c r="S3" s="10">
        <v>15</v>
      </c>
      <c r="T3" s="10">
        <v>12</v>
      </c>
    </row>
    <row r="4" spans="1:20" ht="12.75">
      <c r="A4" s="9">
        <v>3</v>
      </c>
      <c r="B4" s="9" t="s">
        <v>26</v>
      </c>
      <c r="E4" s="12">
        <f t="shared" si="0"/>
        <v>108</v>
      </c>
      <c r="F4" s="9">
        <v>20</v>
      </c>
      <c r="G4" s="9">
        <v>15</v>
      </c>
      <c r="J4" s="9">
        <v>20</v>
      </c>
      <c r="Q4" s="9">
        <v>13</v>
      </c>
      <c r="S4" s="10">
        <v>20</v>
      </c>
      <c r="T4" s="10">
        <v>20</v>
      </c>
    </row>
    <row r="5" spans="1:20" ht="12.75">
      <c r="A5" s="9">
        <v>4</v>
      </c>
      <c r="B5" s="9" t="s">
        <v>82</v>
      </c>
      <c r="C5" s="13" t="s">
        <v>113</v>
      </c>
      <c r="D5" s="11">
        <v>1973</v>
      </c>
      <c r="E5" s="12">
        <f t="shared" si="0"/>
        <v>104</v>
      </c>
      <c r="F5" s="9">
        <v>15</v>
      </c>
      <c r="H5" s="9">
        <v>12</v>
      </c>
      <c r="I5" s="9">
        <v>20</v>
      </c>
      <c r="J5" s="9">
        <v>15</v>
      </c>
      <c r="L5" s="9">
        <v>13</v>
      </c>
      <c r="N5" s="9">
        <v>12</v>
      </c>
      <c r="O5" s="9">
        <v>17</v>
      </c>
      <c r="S5" s="10"/>
      <c r="T5" s="10"/>
    </row>
    <row r="6" spans="1:20" ht="12.75">
      <c r="A6" s="9">
        <v>5</v>
      </c>
      <c r="B6" s="13" t="s">
        <v>112</v>
      </c>
      <c r="C6" s="13" t="s">
        <v>12</v>
      </c>
      <c r="D6" s="11">
        <v>1975</v>
      </c>
      <c r="E6" s="12">
        <f t="shared" si="0"/>
        <v>81</v>
      </c>
      <c r="I6" s="9">
        <v>24</v>
      </c>
      <c r="N6" s="9">
        <v>11</v>
      </c>
      <c r="P6" s="9">
        <v>11</v>
      </c>
      <c r="R6" s="9">
        <v>20</v>
      </c>
      <c r="S6" s="10"/>
      <c r="T6" s="10">
        <v>15</v>
      </c>
    </row>
    <row r="7" spans="1:20" ht="12.75">
      <c r="A7" s="9">
        <v>6</v>
      </c>
      <c r="B7" s="9" t="s">
        <v>25</v>
      </c>
      <c r="C7" s="9" t="s">
        <v>21</v>
      </c>
      <c r="D7" s="11">
        <v>1970</v>
      </c>
      <c r="E7" s="12">
        <f t="shared" si="0"/>
        <v>79</v>
      </c>
      <c r="G7" s="9">
        <v>17</v>
      </c>
      <c r="H7" s="9">
        <v>15</v>
      </c>
      <c r="N7" s="9">
        <v>17</v>
      </c>
      <c r="S7" s="10">
        <v>17</v>
      </c>
      <c r="T7" s="10">
        <v>13</v>
      </c>
    </row>
    <row r="8" spans="1:20" ht="12.75">
      <c r="A8" s="9">
        <v>7</v>
      </c>
      <c r="B8" s="13" t="s">
        <v>111</v>
      </c>
      <c r="C8" s="9" t="s">
        <v>149</v>
      </c>
      <c r="D8" s="11">
        <v>1976</v>
      </c>
      <c r="E8" s="12">
        <f t="shared" si="0"/>
        <v>73</v>
      </c>
      <c r="I8" s="9">
        <v>30</v>
      </c>
      <c r="L8" s="9">
        <v>17</v>
      </c>
      <c r="N8" s="9">
        <v>13</v>
      </c>
      <c r="O8" s="9">
        <v>13</v>
      </c>
      <c r="S8" s="10"/>
      <c r="T8" s="10"/>
    </row>
    <row r="9" spans="1:20" ht="12.75">
      <c r="A9" s="9">
        <v>8</v>
      </c>
      <c r="B9" s="13" t="s">
        <v>85</v>
      </c>
      <c r="C9" s="13" t="s">
        <v>12</v>
      </c>
      <c r="D9" s="11">
        <v>1977</v>
      </c>
      <c r="E9" s="12">
        <f t="shared" si="0"/>
        <v>63</v>
      </c>
      <c r="F9" s="9">
        <v>12</v>
      </c>
      <c r="H9" s="9">
        <v>3</v>
      </c>
      <c r="J9" s="9">
        <v>13</v>
      </c>
      <c r="O9" s="9">
        <v>12</v>
      </c>
      <c r="S9" s="10">
        <v>12</v>
      </c>
      <c r="T9" s="10">
        <v>11</v>
      </c>
    </row>
    <row r="10" spans="1:20" ht="12.75">
      <c r="A10" s="9">
        <v>9</v>
      </c>
      <c r="B10" s="9" t="s">
        <v>27</v>
      </c>
      <c r="C10" s="9" t="s">
        <v>12</v>
      </c>
      <c r="D10" s="11">
        <v>1978</v>
      </c>
      <c r="E10" s="12">
        <f t="shared" si="0"/>
        <v>60</v>
      </c>
      <c r="F10" s="9">
        <v>8</v>
      </c>
      <c r="G10" s="9">
        <v>12</v>
      </c>
      <c r="H10" s="9">
        <v>10</v>
      </c>
      <c r="I10" s="9">
        <v>18</v>
      </c>
      <c r="J10" s="9">
        <v>12</v>
      </c>
      <c r="S10" s="10"/>
      <c r="T10" s="10"/>
    </row>
    <row r="11" spans="1:20" ht="12.75">
      <c r="A11" s="9">
        <v>10</v>
      </c>
      <c r="B11" s="9" t="s">
        <v>83</v>
      </c>
      <c r="C11" s="13" t="s">
        <v>12</v>
      </c>
      <c r="D11" s="11">
        <v>1975</v>
      </c>
      <c r="E11" s="12">
        <f t="shared" si="0"/>
        <v>56</v>
      </c>
      <c r="F11" s="9">
        <v>7</v>
      </c>
      <c r="H11" s="9">
        <v>9</v>
      </c>
      <c r="I11" s="9">
        <v>16</v>
      </c>
      <c r="J11" s="9">
        <v>11</v>
      </c>
      <c r="K11" s="9">
        <v>9</v>
      </c>
      <c r="O11" s="9">
        <v>4</v>
      </c>
      <c r="S11" s="10"/>
      <c r="T11" s="10"/>
    </row>
    <row r="12" spans="1:20" ht="12.75">
      <c r="A12" s="9">
        <v>11</v>
      </c>
      <c r="B12" s="9" t="s">
        <v>28</v>
      </c>
      <c r="C12" s="9" t="s">
        <v>14</v>
      </c>
      <c r="D12" s="11">
        <v>1973</v>
      </c>
      <c r="E12" s="12">
        <f t="shared" si="0"/>
        <v>49</v>
      </c>
      <c r="F12" s="9">
        <v>10</v>
      </c>
      <c r="G12" s="9">
        <v>10</v>
      </c>
      <c r="H12" s="9">
        <v>11</v>
      </c>
      <c r="N12" s="9">
        <v>10</v>
      </c>
      <c r="O12" s="9">
        <v>8</v>
      </c>
      <c r="S12" s="10"/>
      <c r="T12" s="10"/>
    </row>
    <row r="13" spans="1:19" ht="12.75">
      <c r="A13" s="9">
        <v>12</v>
      </c>
      <c r="B13" s="10" t="s">
        <v>141</v>
      </c>
      <c r="C13" s="10" t="s">
        <v>142</v>
      </c>
      <c r="D13" s="11">
        <v>1974</v>
      </c>
      <c r="E13" s="12">
        <f t="shared" si="0"/>
        <v>47</v>
      </c>
      <c r="L13" s="9">
        <v>12</v>
      </c>
      <c r="O13" s="9">
        <v>11</v>
      </c>
      <c r="R13" s="9">
        <v>15</v>
      </c>
      <c r="S13" s="9">
        <v>9</v>
      </c>
    </row>
    <row r="14" spans="1:19" ht="12.75">
      <c r="A14" s="9">
        <v>13</v>
      </c>
      <c r="B14" s="10" t="s">
        <v>138</v>
      </c>
      <c r="C14" s="10" t="s">
        <v>137</v>
      </c>
      <c r="E14" s="12">
        <f t="shared" si="0"/>
        <v>41</v>
      </c>
      <c r="K14" s="9">
        <v>15</v>
      </c>
      <c r="P14" s="9">
        <v>13</v>
      </c>
      <c r="S14" s="9">
        <v>13</v>
      </c>
    </row>
    <row r="15" spans="1:20" ht="12.75">
      <c r="A15" s="9">
        <v>14</v>
      </c>
      <c r="B15" s="13" t="s">
        <v>110</v>
      </c>
      <c r="D15" s="11">
        <v>1977</v>
      </c>
      <c r="E15" s="12">
        <f t="shared" si="0"/>
        <v>40</v>
      </c>
      <c r="I15" s="9">
        <v>40</v>
      </c>
      <c r="S15" s="10"/>
      <c r="T15" s="10"/>
    </row>
    <row r="16" spans="1:19" ht="12.75">
      <c r="A16" s="9">
        <v>15</v>
      </c>
      <c r="B16" s="10" t="s">
        <v>139</v>
      </c>
      <c r="C16" s="10" t="s">
        <v>84</v>
      </c>
      <c r="D16" s="11">
        <v>1978</v>
      </c>
      <c r="E16" s="12">
        <f t="shared" si="0"/>
        <v>37</v>
      </c>
      <c r="K16" s="9">
        <v>11</v>
      </c>
      <c r="L16" s="9">
        <v>11</v>
      </c>
      <c r="O16" s="9">
        <v>7</v>
      </c>
      <c r="S16" s="9">
        <v>8</v>
      </c>
    </row>
    <row r="17" spans="1:20" ht="12.75">
      <c r="A17" s="9">
        <v>16</v>
      </c>
      <c r="B17" s="9" t="s">
        <v>80</v>
      </c>
      <c r="C17" s="13" t="s">
        <v>81</v>
      </c>
      <c r="D17" s="11">
        <v>1975</v>
      </c>
      <c r="E17" s="12">
        <f t="shared" si="0"/>
        <v>36</v>
      </c>
      <c r="F17" s="9">
        <v>13</v>
      </c>
      <c r="H17" s="9">
        <v>13</v>
      </c>
      <c r="O17" s="9">
        <v>10</v>
      </c>
      <c r="S17" s="10"/>
      <c r="T17" s="10"/>
    </row>
    <row r="18" spans="1:20" ht="12.75">
      <c r="A18" s="9">
        <v>17</v>
      </c>
      <c r="B18" s="9" t="s">
        <v>146</v>
      </c>
      <c r="E18" s="12">
        <f t="shared" si="0"/>
        <v>35</v>
      </c>
      <c r="F18" s="9">
        <v>6</v>
      </c>
      <c r="P18" s="9">
        <v>7</v>
      </c>
      <c r="R18" s="9">
        <v>13</v>
      </c>
      <c r="T18" s="9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9" customWidth="1"/>
    <col min="2" max="2" width="17.8515625" style="9" customWidth="1"/>
    <col min="3" max="3" width="22.00390625" style="9" customWidth="1"/>
    <col min="4" max="4" width="9.28125" style="11" customWidth="1"/>
    <col min="5" max="5" width="7.57421875" style="12" customWidth="1"/>
    <col min="6" max="20" width="5.71093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19" ht="12.75">
      <c r="A2" s="9">
        <v>1</v>
      </c>
      <c r="B2" s="9" t="s">
        <v>33</v>
      </c>
      <c r="C2" s="9" t="s">
        <v>29</v>
      </c>
      <c r="D2" s="11">
        <v>1962</v>
      </c>
      <c r="E2" s="12">
        <f>SUM(F2:T2)</f>
        <v>210</v>
      </c>
      <c r="F2" s="9">
        <v>20</v>
      </c>
      <c r="G2" s="9">
        <v>20</v>
      </c>
      <c r="H2" s="9">
        <v>20</v>
      </c>
      <c r="I2" s="9">
        <v>40</v>
      </c>
      <c r="J2" s="9">
        <v>20</v>
      </c>
      <c r="K2" s="9">
        <v>15</v>
      </c>
      <c r="N2" s="9">
        <v>20</v>
      </c>
      <c r="O2" s="9">
        <v>20</v>
      </c>
      <c r="Q2" s="9">
        <v>15</v>
      </c>
      <c r="S2" s="9">
        <v>20</v>
      </c>
    </row>
    <row r="3" spans="1:20" ht="12.75">
      <c r="A3" s="9">
        <v>2</v>
      </c>
      <c r="B3" s="9" t="s">
        <v>36</v>
      </c>
      <c r="C3" s="9" t="s">
        <v>12</v>
      </c>
      <c r="D3" s="11">
        <v>1968</v>
      </c>
      <c r="E3" s="12">
        <f>SUM(F3:T3)-13</f>
        <v>188</v>
      </c>
      <c r="F3" s="9">
        <v>17</v>
      </c>
      <c r="G3" s="23">
        <v>13</v>
      </c>
      <c r="H3" s="9">
        <v>17</v>
      </c>
      <c r="I3" s="9">
        <v>34</v>
      </c>
      <c r="J3" s="9">
        <v>17</v>
      </c>
      <c r="K3" s="9">
        <v>13</v>
      </c>
      <c r="M3" s="9">
        <v>20</v>
      </c>
      <c r="O3" s="9">
        <v>17</v>
      </c>
      <c r="P3" s="9">
        <v>13</v>
      </c>
      <c r="R3" s="9">
        <v>20</v>
      </c>
      <c r="T3" s="9">
        <v>20</v>
      </c>
    </row>
    <row r="4" spans="1:20" ht="12.75">
      <c r="A4" s="9">
        <v>3</v>
      </c>
      <c r="B4" s="9" t="s">
        <v>40</v>
      </c>
      <c r="C4" s="13" t="s">
        <v>86</v>
      </c>
      <c r="D4" s="11">
        <v>1968</v>
      </c>
      <c r="E4" s="12">
        <f>SUM(F4:T4)-9</f>
        <v>155</v>
      </c>
      <c r="F4" s="9" t="s">
        <v>16</v>
      </c>
      <c r="G4" s="23">
        <v>9</v>
      </c>
      <c r="H4" s="9">
        <v>12</v>
      </c>
      <c r="I4" s="9">
        <v>26</v>
      </c>
      <c r="J4" s="9">
        <v>15</v>
      </c>
      <c r="K4" s="9">
        <v>20</v>
      </c>
      <c r="N4" s="9">
        <v>17</v>
      </c>
      <c r="O4" s="9">
        <v>13</v>
      </c>
      <c r="P4" s="9">
        <v>10</v>
      </c>
      <c r="Q4" s="9">
        <v>13</v>
      </c>
      <c r="R4" s="9">
        <v>17</v>
      </c>
      <c r="T4" s="9">
        <v>12</v>
      </c>
    </row>
    <row r="5" spans="1:20" ht="12.75">
      <c r="A5" s="9">
        <v>4</v>
      </c>
      <c r="B5" s="9" t="s">
        <v>38</v>
      </c>
      <c r="C5" s="9" t="s">
        <v>30</v>
      </c>
      <c r="D5" s="11">
        <v>1962</v>
      </c>
      <c r="E5" s="12">
        <f>SUM(F5:T5)-29</f>
        <v>138</v>
      </c>
      <c r="F5" s="9">
        <v>11</v>
      </c>
      <c r="G5" s="9">
        <v>11</v>
      </c>
      <c r="H5" s="9">
        <v>15</v>
      </c>
      <c r="I5" s="9">
        <v>22</v>
      </c>
      <c r="J5" s="9">
        <v>12</v>
      </c>
      <c r="K5" s="23">
        <v>11</v>
      </c>
      <c r="L5" s="9">
        <v>15</v>
      </c>
      <c r="N5" s="9">
        <v>13</v>
      </c>
      <c r="O5" s="23">
        <v>11</v>
      </c>
      <c r="P5" s="23">
        <v>7</v>
      </c>
      <c r="R5" s="9">
        <v>13</v>
      </c>
      <c r="S5" s="9">
        <v>13</v>
      </c>
      <c r="T5" s="9">
        <v>13</v>
      </c>
    </row>
    <row r="6" spans="1:17" ht="12.75">
      <c r="A6" s="9">
        <v>5</v>
      </c>
      <c r="B6" s="9" t="s">
        <v>34</v>
      </c>
      <c r="C6" s="9" t="s">
        <v>23</v>
      </c>
      <c r="D6" s="11">
        <v>1963</v>
      </c>
      <c r="E6" s="12">
        <f aca="true" t="shared" si="0" ref="E6:E12">SUM(F6:T6)</f>
        <v>113</v>
      </c>
      <c r="G6" s="9">
        <v>17</v>
      </c>
      <c r="I6" s="9">
        <v>24</v>
      </c>
      <c r="J6" s="9">
        <v>13</v>
      </c>
      <c r="K6" s="9">
        <v>17</v>
      </c>
      <c r="L6" s="9">
        <v>17</v>
      </c>
      <c r="O6" s="9">
        <v>15</v>
      </c>
      <c r="Q6" s="9">
        <v>10</v>
      </c>
    </row>
    <row r="7" spans="1:18" ht="12.75">
      <c r="A7" s="9">
        <v>6</v>
      </c>
      <c r="B7" s="9" t="s">
        <v>37</v>
      </c>
      <c r="C7" s="9" t="s">
        <v>14</v>
      </c>
      <c r="D7" s="11">
        <v>1964</v>
      </c>
      <c r="E7" s="12">
        <f t="shared" si="0"/>
        <v>90</v>
      </c>
      <c r="F7" s="9">
        <v>15</v>
      </c>
      <c r="G7" s="9">
        <v>12</v>
      </c>
      <c r="H7" s="9">
        <v>13</v>
      </c>
      <c r="M7" s="9">
        <v>12</v>
      </c>
      <c r="P7" s="9">
        <v>12</v>
      </c>
      <c r="Q7" s="9">
        <v>11</v>
      </c>
      <c r="R7" s="9">
        <v>15</v>
      </c>
    </row>
    <row r="8" spans="1:17" ht="12.75">
      <c r="A8" s="9">
        <v>7</v>
      </c>
      <c r="B8" s="9" t="s">
        <v>39</v>
      </c>
      <c r="C8" s="9" t="s">
        <v>118</v>
      </c>
      <c r="D8" s="11">
        <v>1960</v>
      </c>
      <c r="E8" s="12">
        <f t="shared" si="0"/>
        <v>79</v>
      </c>
      <c r="G8" s="9">
        <v>10</v>
      </c>
      <c r="H8" s="9">
        <v>10</v>
      </c>
      <c r="I8" s="9">
        <v>18</v>
      </c>
      <c r="L8" s="9">
        <v>11</v>
      </c>
      <c r="N8" s="9">
        <v>12</v>
      </c>
      <c r="O8" s="9">
        <v>10</v>
      </c>
      <c r="P8" s="9">
        <v>5</v>
      </c>
      <c r="Q8" s="9">
        <v>3</v>
      </c>
    </row>
    <row r="9" spans="1:18" ht="12.75">
      <c r="A9" s="9">
        <v>8</v>
      </c>
      <c r="B9" s="9" t="s">
        <v>41</v>
      </c>
      <c r="C9" s="9" t="s">
        <v>22</v>
      </c>
      <c r="D9" s="11">
        <v>1961</v>
      </c>
      <c r="E9" s="12">
        <f t="shared" si="0"/>
        <v>70</v>
      </c>
      <c r="G9" s="9">
        <v>6</v>
      </c>
      <c r="H9" s="9">
        <v>11</v>
      </c>
      <c r="I9" s="9">
        <v>16</v>
      </c>
      <c r="L9" s="9">
        <v>9</v>
      </c>
      <c r="N9" s="9">
        <v>11</v>
      </c>
      <c r="O9" s="9">
        <v>5</v>
      </c>
      <c r="R9" s="9">
        <v>12</v>
      </c>
    </row>
    <row r="10" spans="1:17" ht="12.75">
      <c r="A10" s="9">
        <v>9</v>
      </c>
      <c r="B10" s="10" t="s">
        <v>143</v>
      </c>
      <c r="C10" s="10" t="s">
        <v>14</v>
      </c>
      <c r="D10" s="11">
        <v>1960</v>
      </c>
      <c r="E10" s="12">
        <f t="shared" si="0"/>
        <v>47</v>
      </c>
      <c r="F10" s="9">
        <v>13</v>
      </c>
      <c r="L10" s="9">
        <v>13</v>
      </c>
      <c r="O10" s="9">
        <v>12</v>
      </c>
      <c r="Q10" s="9">
        <v>9</v>
      </c>
    </row>
    <row r="11" spans="1:17" ht="12.75">
      <c r="A11" s="9">
        <v>10</v>
      </c>
      <c r="B11" s="9" t="s">
        <v>35</v>
      </c>
      <c r="C11" s="9" t="s">
        <v>15</v>
      </c>
      <c r="E11" s="12">
        <f t="shared" si="0"/>
        <v>34</v>
      </c>
      <c r="F11" s="9">
        <v>12</v>
      </c>
      <c r="G11" s="9">
        <v>15</v>
      </c>
      <c r="Q11" s="9">
        <v>7</v>
      </c>
    </row>
    <row r="12" spans="1:16" ht="12.75">
      <c r="A12" s="9">
        <v>11</v>
      </c>
      <c r="B12" s="9" t="s">
        <v>42</v>
      </c>
      <c r="C12" s="9" t="s">
        <v>32</v>
      </c>
      <c r="D12" s="11">
        <v>1965</v>
      </c>
      <c r="E12" s="12">
        <f t="shared" si="0"/>
        <v>18</v>
      </c>
      <c r="G12" s="9">
        <v>5</v>
      </c>
      <c r="N12" s="9">
        <v>10</v>
      </c>
      <c r="O12" s="9">
        <v>2</v>
      </c>
      <c r="P12" s="9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9" customWidth="1"/>
    <col min="2" max="2" width="18.00390625" style="9" customWidth="1"/>
    <col min="3" max="3" width="18.57421875" style="9" customWidth="1"/>
    <col min="4" max="4" width="8.7109375" style="11" customWidth="1"/>
    <col min="5" max="5" width="7.57421875" style="12" customWidth="1"/>
    <col min="6" max="20" width="5.71093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45</v>
      </c>
      <c r="C2" s="9" t="s">
        <v>43</v>
      </c>
      <c r="D2" s="11">
        <v>1951</v>
      </c>
      <c r="E2" s="12">
        <f>SUM(F2:T2)-35</f>
        <v>220</v>
      </c>
      <c r="F2" s="9">
        <v>20</v>
      </c>
      <c r="G2" s="9">
        <v>20</v>
      </c>
      <c r="H2" s="9">
        <v>20</v>
      </c>
      <c r="I2" s="9">
        <v>40</v>
      </c>
      <c r="J2" s="9">
        <v>20</v>
      </c>
      <c r="L2" s="9">
        <v>20</v>
      </c>
      <c r="O2" s="9">
        <v>20</v>
      </c>
      <c r="P2" s="9">
        <v>20</v>
      </c>
      <c r="Q2" s="9">
        <v>20</v>
      </c>
      <c r="R2" s="23">
        <v>15</v>
      </c>
      <c r="S2" s="23">
        <v>20</v>
      </c>
      <c r="T2" s="9">
        <v>20</v>
      </c>
    </row>
    <row r="3" spans="1:20" ht="12.75">
      <c r="A3" s="9">
        <v>2</v>
      </c>
      <c r="B3" s="9" t="s">
        <v>47</v>
      </c>
      <c r="C3" s="9" t="s">
        <v>44</v>
      </c>
      <c r="D3" s="11">
        <v>1953</v>
      </c>
      <c r="E3" s="12">
        <f>SUM(F3:T3)-7</f>
        <v>153</v>
      </c>
      <c r="G3" s="9">
        <v>15</v>
      </c>
      <c r="H3" s="9">
        <v>13</v>
      </c>
      <c r="I3" s="9">
        <v>26</v>
      </c>
      <c r="K3" s="9">
        <v>13</v>
      </c>
      <c r="L3" s="9">
        <v>13</v>
      </c>
      <c r="N3" s="9">
        <v>13</v>
      </c>
      <c r="O3" s="9">
        <v>15</v>
      </c>
      <c r="P3" s="23">
        <v>7</v>
      </c>
      <c r="R3" s="9">
        <v>17</v>
      </c>
      <c r="S3" s="9">
        <v>13</v>
      </c>
      <c r="T3" s="9">
        <v>15</v>
      </c>
    </row>
    <row r="4" spans="1:16" ht="12.75">
      <c r="A4" s="9">
        <v>3</v>
      </c>
      <c r="B4" s="9" t="s">
        <v>46</v>
      </c>
      <c r="C4" s="13" t="s">
        <v>93</v>
      </c>
      <c r="D4" s="11">
        <v>1949</v>
      </c>
      <c r="E4" s="12">
        <f aca="true" t="shared" si="0" ref="E4:E11">SUM(F4:T4)</f>
        <v>139</v>
      </c>
      <c r="G4" s="9">
        <v>17</v>
      </c>
      <c r="H4" s="9">
        <v>15</v>
      </c>
      <c r="I4" s="9">
        <v>30</v>
      </c>
      <c r="K4" s="9">
        <v>15</v>
      </c>
      <c r="L4" s="9">
        <v>15</v>
      </c>
      <c r="N4" s="9">
        <v>20</v>
      </c>
      <c r="O4" s="9">
        <v>17</v>
      </c>
      <c r="P4" s="9">
        <v>10</v>
      </c>
    </row>
    <row r="5" spans="1:20" ht="12.75">
      <c r="A5" s="9">
        <v>4</v>
      </c>
      <c r="B5" s="13" t="s">
        <v>154</v>
      </c>
      <c r="C5" s="22" t="s">
        <v>140</v>
      </c>
      <c r="E5" s="12">
        <f t="shared" si="0"/>
        <v>132</v>
      </c>
      <c r="F5" s="9">
        <v>12</v>
      </c>
      <c r="K5" s="9">
        <v>11</v>
      </c>
      <c r="L5" s="9">
        <v>12</v>
      </c>
      <c r="N5" s="9">
        <v>17</v>
      </c>
      <c r="O5" s="9">
        <v>12</v>
      </c>
      <c r="P5" s="9">
        <v>9</v>
      </c>
      <c r="Q5" s="9">
        <v>5</v>
      </c>
      <c r="R5" s="9">
        <v>20</v>
      </c>
      <c r="S5" s="9">
        <v>17</v>
      </c>
      <c r="T5" s="9">
        <v>17</v>
      </c>
    </row>
    <row r="6" spans="1:19" ht="12.75">
      <c r="A6" s="9">
        <v>5</v>
      </c>
      <c r="B6" s="9" t="s">
        <v>88</v>
      </c>
      <c r="C6" s="13" t="s">
        <v>87</v>
      </c>
      <c r="D6" s="11">
        <v>1955</v>
      </c>
      <c r="E6" s="12">
        <f t="shared" si="0"/>
        <v>119</v>
      </c>
      <c r="H6" s="9">
        <v>12</v>
      </c>
      <c r="I6" s="9">
        <v>24</v>
      </c>
      <c r="J6" s="9">
        <v>17</v>
      </c>
      <c r="K6" s="9">
        <v>12</v>
      </c>
      <c r="L6" s="9">
        <v>11</v>
      </c>
      <c r="N6" s="9">
        <v>15</v>
      </c>
      <c r="O6" s="9">
        <v>13</v>
      </c>
      <c r="S6" s="9">
        <v>15</v>
      </c>
    </row>
    <row r="7" spans="1:19" ht="12.75">
      <c r="A7" s="9">
        <v>6</v>
      </c>
      <c r="B7" s="13" t="s">
        <v>90</v>
      </c>
      <c r="C7" s="13" t="s">
        <v>23</v>
      </c>
      <c r="D7" s="11">
        <v>1958</v>
      </c>
      <c r="E7" s="12">
        <f t="shared" si="0"/>
        <v>101</v>
      </c>
      <c r="F7" s="9">
        <v>13</v>
      </c>
      <c r="H7" s="9">
        <v>9</v>
      </c>
      <c r="I7" s="9">
        <v>22</v>
      </c>
      <c r="J7" s="9">
        <v>15</v>
      </c>
      <c r="L7" s="9">
        <v>9</v>
      </c>
      <c r="O7" s="9">
        <v>10</v>
      </c>
      <c r="R7" s="9">
        <v>12</v>
      </c>
      <c r="S7" s="9">
        <v>11</v>
      </c>
    </row>
    <row r="8" spans="1:18" ht="12.75">
      <c r="A8" s="9">
        <v>7</v>
      </c>
      <c r="B8" s="9" t="s">
        <v>48</v>
      </c>
      <c r="C8" s="9" t="s">
        <v>116</v>
      </c>
      <c r="D8" s="11">
        <v>1954</v>
      </c>
      <c r="E8" s="12">
        <f t="shared" si="0"/>
        <v>68</v>
      </c>
      <c r="F8" s="9">
        <v>17</v>
      </c>
      <c r="G8" s="9">
        <v>12</v>
      </c>
      <c r="I8" s="9">
        <v>20</v>
      </c>
      <c r="L8" s="9">
        <v>8</v>
      </c>
      <c r="R8" s="9">
        <v>11</v>
      </c>
    </row>
    <row r="9" spans="1:17" ht="12.75">
      <c r="A9" s="9">
        <v>8</v>
      </c>
      <c r="B9" s="13" t="s">
        <v>114</v>
      </c>
      <c r="C9" s="13" t="s">
        <v>115</v>
      </c>
      <c r="D9" s="11">
        <v>1950</v>
      </c>
      <c r="E9" s="12">
        <f t="shared" si="0"/>
        <v>61</v>
      </c>
      <c r="I9" s="9">
        <v>34</v>
      </c>
      <c r="K9" s="9">
        <v>20</v>
      </c>
      <c r="Q9" s="9">
        <v>7</v>
      </c>
    </row>
    <row r="10" spans="1:17" ht="12.75">
      <c r="A10" s="9">
        <v>9</v>
      </c>
      <c r="B10" s="22" t="s">
        <v>144</v>
      </c>
      <c r="C10" s="22" t="s">
        <v>145</v>
      </c>
      <c r="D10" s="11">
        <v>1950</v>
      </c>
      <c r="E10" s="12">
        <f t="shared" si="0"/>
        <v>44</v>
      </c>
      <c r="L10" s="9">
        <v>17</v>
      </c>
      <c r="P10" s="9">
        <v>15</v>
      </c>
      <c r="Q10" s="9">
        <v>12</v>
      </c>
    </row>
    <row r="11" spans="1:20" ht="12.75">
      <c r="A11" s="9">
        <v>10</v>
      </c>
      <c r="B11" s="13" t="s">
        <v>89</v>
      </c>
      <c r="C11" s="13" t="s">
        <v>84</v>
      </c>
      <c r="D11" s="11">
        <v>1958</v>
      </c>
      <c r="E11" s="12">
        <f t="shared" si="0"/>
        <v>36</v>
      </c>
      <c r="H11" s="9">
        <v>11</v>
      </c>
      <c r="S11" s="9">
        <v>12</v>
      </c>
      <c r="T11" s="9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8515625" style="9" customWidth="1"/>
    <col min="2" max="2" width="18.421875" style="9" customWidth="1"/>
    <col min="3" max="3" width="18.8515625" style="9" customWidth="1"/>
    <col min="4" max="4" width="9.00390625" style="11" customWidth="1"/>
    <col min="5" max="5" width="6.140625" style="12" customWidth="1"/>
    <col min="6" max="20" width="6.1406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49</v>
      </c>
      <c r="C2" s="9" t="s">
        <v>12</v>
      </c>
      <c r="D2" s="11">
        <v>1980</v>
      </c>
      <c r="E2" s="12">
        <f>SUM(F2:T2)</f>
        <v>190</v>
      </c>
      <c r="F2" s="9">
        <v>20</v>
      </c>
      <c r="G2" s="9">
        <v>20</v>
      </c>
      <c r="H2" s="9">
        <v>20</v>
      </c>
      <c r="I2" s="9">
        <v>40</v>
      </c>
      <c r="J2" s="9">
        <v>20</v>
      </c>
      <c r="L2" s="9">
        <v>20</v>
      </c>
      <c r="M2" s="9">
        <v>13</v>
      </c>
      <c r="Q2" s="9">
        <v>17</v>
      </c>
      <c r="T2" s="9">
        <v>20</v>
      </c>
    </row>
    <row r="3" spans="1:10" ht="12.75">
      <c r="A3" s="9">
        <v>2</v>
      </c>
      <c r="B3" s="9" t="s">
        <v>50</v>
      </c>
      <c r="C3" s="9" t="s">
        <v>12</v>
      </c>
      <c r="D3" s="11">
        <v>1982</v>
      </c>
      <c r="E3" s="12">
        <f>SUM(F3:T3)</f>
        <v>85</v>
      </c>
      <c r="G3" s="9">
        <v>17</v>
      </c>
      <c r="H3" s="9">
        <v>17</v>
      </c>
      <c r="I3" s="9">
        <v>34</v>
      </c>
      <c r="J3" s="9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9" customWidth="1"/>
    <col min="2" max="2" width="21.28125" style="9" customWidth="1"/>
    <col min="3" max="3" width="20.140625" style="9" customWidth="1"/>
    <col min="4" max="4" width="9.7109375" style="11" customWidth="1"/>
    <col min="5" max="5" width="7.57421875" style="12" customWidth="1"/>
    <col min="6" max="20" width="4.85156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51</v>
      </c>
      <c r="D2" s="11">
        <v>1973</v>
      </c>
      <c r="E2" s="12">
        <f>SUM(F2:T2)</f>
        <v>217</v>
      </c>
      <c r="F2" s="9">
        <v>20</v>
      </c>
      <c r="G2" s="9">
        <v>20</v>
      </c>
      <c r="H2" s="9">
        <v>20</v>
      </c>
      <c r="I2" s="9">
        <v>40</v>
      </c>
      <c r="J2" s="9">
        <v>20</v>
      </c>
      <c r="L2" s="9">
        <v>17</v>
      </c>
      <c r="N2" s="9">
        <v>20</v>
      </c>
      <c r="O2" s="9">
        <v>20</v>
      </c>
      <c r="P2" s="9">
        <v>20</v>
      </c>
      <c r="T2" s="9">
        <v>20</v>
      </c>
    </row>
    <row r="3" spans="1:20" ht="12.75">
      <c r="A3" s="9">
        <v>2</v>
      </c>
      <c r="B3" s="9" t="s">
        <v>53</v>
      </c>
      <c r="C3" s="9" t="s">
        <v>12</v>
      </c>
      <c r="D3" s="11">
        <v>1958</v>
      </c>
      <c r="E3" s="12">
        <f>SUM(F3:T3)-30</f>
        <v>196</v>
      </c>
      <c r="F3" s="9">
        <v>17</v>
      </c>
      <c r="G3" s="23">
        <v>15</v>
      </c>
      <c r="H3" s="9">
        <v>17</v>
      </c>
      <c r="I3" s="9">
        <v>34</v>
      </c>
      <c r="J3" s="9">
        <v>17</v>
      </c>
      <c r="K3" s="9">
        <v>20</v>
      </c>
      <c r="L3" s="23">
        <v>15</v>
      </c>
      <c r="P3" s="9">
        <v>17</v>
      </c>
      <c r="Q3" s="9">
        <v>17</v>
      </c>
      <c r="R3" s="9">
        <v>20</v>
      </c>
      <c r="S3" s="9">
        <v>20</v>
      </c>
      <c r="T3" s="9">
        <v>17</v>
      </c>
    </row>
    <row r="4" spans="1:18" ht="12.75">
      <c r="A4" s="9">
        <v>3</v>
      </c>
      <c r="B4" s="9" t="s">
        <v>54</v>
      </c>
      <c r="C4" s="9" t="s">
        <v>32</v>
      </c>
      <c r="D4" s="11">
        <v>1966</v>
      </c>
      <c r="E4" s="12">
        <f>SUM(F4:T4)</f>
        <v>151</v>
      </c>
      <c r="G4" s="9">
        <v>13</v>
      </c>
      <c r="H4" s="9">
        <v>13</v>
      </c>
      <c r="K4" s="9">
        <v>17</v>
      </c>
      <c r="L4" s="9">
        <v>12</v>
      </c>
      <c r="M4" s="9">
        <v>17</v>
      </c>
      <c r="N4" s="9">
        <v>17</v>
      </c>
      <c r="O4" s="9">
        <v>17</v>
      </c>
      <c r="P4" s="9">
        <v>15</v>
      </c>
      <c r="Q4" s="9">
        <v>13</v>
      </c>
      <c r="R4" s="9">
        <v>17</v>
      </c>
    </row>
    <row r="5" spans="1:12" ht="12.75">
      <c r="A5" s="9">
        <v>4</v>
      </c>
      <c r="B5" s="9" t="s">
        <v>52</v>
      </c>
      <c r="C5" s="13" t="s">
        <v>93</v>
      </c>
      <c r="D5" s="11">
        <v>1955</v>
      </c>
      <c r="E5" s="12">
        <f>SUM(F5:T5)</f>
        <v>75</v>
      </c>
      <c r="G5" s="9">
        <v>17</v>
      </c>
      <c r="H5" s="9">
        <v>15</v>
      </c>
      <c r="I5" s="9">
        <v>30</v>
      </c>
      <c r="L5" s="9">
        <v>13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9" customWidth="1"/>
    <col min="2" max="2" width="18.8515625" style="9" customWidth="1"/>
    <col min="3" max="3" width="17.57421875" style="9" customWidth="1"/>
    <col min="4" max="4" width="9.28125" style="11" customWidth="1"/>
    <col min="5" max="5" width="7.57421875" style="12" customWidth="1"/>
    <col min="6" max="20" width="5.281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10" t="s">
        <v>128</v>
      </c>
      <c r="C2" s="10" t="s">
        <v>129</v>
      </c>
      <c r="D2" s="11">
        <v>1998</v>
      </c>
      <c r="E2" s="12">
        <f>SUM(F2:T2)</f>
        <v>137</v>
      </c>
      <c r="K2" s="9">
        <v>20</v>
      </c>
      <c r="L2" s="9">
        <v>20</v>
      </c>
      <c r="P2" s="9">
        <v>20</v>
      </c>
      <c r="Q2" s="9">
        <v>17</v>
      </c>
      <c r="R2" s="9">
        <v>20</v>
      </c>
      <c r="S2" s="9">
        <v>20</v>
      </c>
      <c r="T2" s="9">
        <v>20</v>
      </c>
    </row>
    <row r="3" spans="1:17" ht="12.75">
      <c r="A3" s="9">
        <v>2</v>
      </c>
      <c r="B3" s="13" t="s">
        <v>99</v>
      </c>
      <c r="C3" s="13" t="s">
        <v>31</v>
      </c>
      <c r="D3" s="11">
        <v>1999</v>
      </c>
      <c r="E3" s="12">
        <f>SUM(F3:T3)</f>
        <v>48</v>
      </c>
      <c r="H3" s="9">
        <v>20</v>
      </c>
      <c r="K3" s="9">
        <v>17</v>
      </c>
      <c r="Q3" s="9">
        <v>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9" customWidth="1"/>
    <col min="2" max="2" width="16.8515625" style="9" customWidth="1"/>
    <col min="3" max="3" width="19.140625" style="9" customWidth="1"/>
    <col min="4" max="4" width="9.28125" style="11" customWidth="1"/>
    <col min="5" max="5" width="7.57421875" style="12" customWidth="1"/>
    <col min="6" max="20" width="5.574218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73</v>
      </c>
      <c r="D2" s="11">
        <v>1996</v>
      </c>
      <c r="E2" s="12">
        <f>SUM(F2:T2)</f>
        <v>217</v>
      </c>
      <c r="F2" s="9" t="s">
        <v>16</v>
      </c>
      <c r="G2" s="9">
        <v>20</v>
      </c>
      <c r="I2" s="9">
        <v>40</v>
      </c>
      <c r="J2" s="9">
        <v>20</v>
      </c>
      <c r="K2" s="9">
        <v>17</v>
      </c>
      <c r="L2" s="9">
        <v>20</v>
      </c>
      <c r="O2" s="9">
        <v>20</v>
      </c>
      <c r="P2" s="9">
        <v>20</v>
      </c>
      <c r="R2" s="9">
        <v>20</v>
      </c>
      <c r="S2" s="10">
        <v>20</v>
      </c>
      <c r="T2" s="10">
        <v>20</v>
      </c>
    </row>
    <row r="3" spans="1:20" ht="12.75">
      <c r="A3" s="9">
        <v>2</v>
      </c>
      <c r="B3" s="9" t="s">
        <v>74</v>
      </c>
      <c r="C3" s="9" t="s">
        <v>23</v>
      </c>
      <c r="D3" s="11">
        <v>1997</v>
      </c>
      <c r="E3" s="12">
        <f>SUM(F3:T3)</f>
        <v>152</v>
      </c>
      <c r="G3" s="9">
        <v>17</v>
      </c>
      <c r="H3" s="9">
        <v>20</v>
      </c>
      <c r="K3" s="9">
        <v>13</v>
      </c>
      <c r="N3" s="9">
        <v>17</v>
      </c>
      <c r="O3" s="9">
        <v>17</v>
      </c>
      <c r="P3" s="9">
        <v>20</v>
      </c>
      <c r="Q3" s="9">
        <v>20</v>
      </c>
      <c r="S3" s="10">
        <v>15</v>
      </c>
      <c r="T3" s="10">
        <v>13</v>
      </c>
    </row>
    <row r="4" spans="1:20" ht="12.75">
      <c r="A4" s="9">
        <v>3</v>
      </c>
      <c r="B4" s="10" t="s">
        <v>150</v>
      </c>
      <c r="C4" s="9" t="s">
        <v>153</v>
      </c>
      <c r="E4" s="12">
        <f>SUM(F4:T4)</f>
        <v>52</v>
      </c>
      <c r="N4" s="9">
        <v>20</v>
      </c>
      <c r="S4" s="9">
        <v>17</v>
      </c>
      <c r="T4" s="9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9" customWidth="1"/>
    <col min="2" max="2" width="20.28125" style="9" customWidth="1"/>
    <col min="3" max="3" width="21.00390625" style="9" customWidth="1"/>
    <col min="4" max="4" width="9.28125" style="11" customWidth="1"/>
    <col min="5" max="5" width="7.57421875" style="12" customWidth="1"/>
    <col min="6" max="20" width="4.574218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72</v>
      </c>
      <c r="C2" s="9" t="s">
        <v>32</v>
      </c>
      <c r="D2" s="11">
        <v>1997</v>
      </c>
      <c r="E2" s="12">
        <f>SUM(F2:T2)</f>
        <v>161</v>
      </c>
      <c r="G2" s="9">
        <v>20</v>
      </c>
      <c r="H2" s="9">
        <v>20</v>
      </c>
      <c r="K2" s="9">
        <v>20</v>
      </c>
      <c r="L2" s="9">
        <v>17</v>
      </c>
      <c r="N2" s="9">
        <v>20</v>
      </c>
      <c r="O2" s="9">
        <v>17</v>
      </c>
      <c r="R2" s="9">
        <v>17</v>
      </c>
      <c r="S2" s="9">
        <v>15</v>
      </c>
      <c r="T2" s="9">
        <v>15</v>
      </c>
    </row>
    <row r="3" spans="1:20" ht="12.75">
      <c r="A3" s="9">
        <v>2</v>
      </c>
      <c r="B3" s="9" t="s">
        <v>100</v>
      </c>
      <c r="C3" s="10" t="s">
        <v>130</v>
      </c>
      <c r="D3" s="11">
        <v>1996</v>
      </c>
      <c r="E3" s="12">
        <f>SUM(F3:T3)</f>
        <v>144</v>
      </c>
      <c r="I3" s="9">
        <v>40</v>
      </c>
      <c r="K3" s="9">
        <v>12</v>
      </c>
      <c r="L3" s="9">
        <v>15</v>
      </c>
      <c r="P3" s="9">
        <v>15</v>
      </c>
      <c r="Q3" s="9">
        <v>12</v>
      </c>
      <c r="R3" s="9">
        <v>20</v>
      </c>
      <c r="S3" s="9">
        <v>17</v>
      </c>
      <c r="T3" s="9">
        <v>13</v>
      </c>
    </row>
    <row r="4" spans="1:20" ht="12.75">
      <c r="A4" s="9">
        <v>3</v>
      </c>
      <c r="B4" s="10" t="s">
        <v>131</v>
      </c>
      <c r="C4" s="10" t="s">
        <v>132</v>
      </c>
      <c r="D4" s="11">
        <v>1997</v>
      </c>
      <c r="E4" s="12">
        <f>SUM(F4:T4)</f>
        <v>92</v>
      </c>
      <c r="K4" s="9">
        <v>17</v>
      </c>
      <c r="P4" s="9">
        <v>20</v>
      </c>
      <c r="Q4" s="9">
        <v>15</v>
      </c>
      <c r="S4" s="9">
        <v>20</v>
      </c>
      <c r="T4" s="9">
        <v>20</v>
      </c>
    </row>
    <row r="5" spans="1:20" ht="12.75">
      <c r="A5" s="9">
        <v>4</v>
      </c>
      <c r="B5" s="10" t="s">
        <v>151</v>
      </c>
      <c r="C5" s="10" t="s">
        <v>152</v>
      </c>
      <c r="D5" s="11">
        <v>1996</v>
      </c>
      <c r="E5" s="12">
        <f>SUM(F5:T5)</f>
        <v>69</v>
      </c>
      <c r="N5" s="9">
        <v>15</v>
      </c>
      <c r="O5" s="9">
        <v>20</v>
      </c>
      <c r="P5" s="9">
        <v>17</v>
      </c>
      <c r="T5" s="9">
        <v>17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9" customWidth="1"/>
    <col min="2" max="2" width="17.7109375" style="9" customWidth="1"/>
    <col min="3" max="3" width="24.140625" style="9" customWidth="1"/>
    <col min="4" max="4" width="9.28125" style="11" customWidth="1"/>
    <col min="5" max="5" width="7.57421875" style="12" customWidth="1"/>
    <col min="6" max="20" width="4.85156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65</v>
      </c>
      <c r="C2" s="9" t="s">
        <v>57</v>
      </c>
      <c r="D2" s="11">
        <v>1993</v>
      </c>
      <c r="E2" s="12">
        <f>SUM(F2:T2)-11</f>
        <v>204</v>
      </c>
      <c r="F2" s="9">
        <v>20</v>
      </c>
      <c r="G2" s="9">
        <v>20</v>
      </c>
      <c r="H2" s="9">
        <v>17</v>
      </c>
      <c r="I2" s="9">
        <v>40</v>
      </c>
      <c r="K2" s="9">
        <v>17</v>
      </c>
      <c r="L2" s="9">
        <v>20</v>
      </c>
      <c r="M2" s="9">
        <v>20</v>
      </c>
      <c r="N2" s="9">
        <v>15</v>
      </c>
      <c r="O2" s="9">
        <v>20</v>
      </c>
      <c r="P2" s="9">
        <v>15</v>
      </c>
      <c r="Q2" s="23">
        <v>11</v>
      </c>
      <c r="S2" s="10"/>
      <c r="T2" s="10"/>
    </row>
    <row r="3" spans="1:20" ht="12.75">
      <c r="A3" s="9">
        <v>2</v>
      </c>
      <c r="B3" s="9" t="s">
        <v>67</v>
      </c>
      <c r="C3" s="9" t="s">
        <v>32</v>
      </c>
      <c r="D3" s="11">
        <v>1994</v>
      </c>
      <c r="E3" s="12">
        <f>SUM(F3:T3)-23</f>
        <v>161</v>
      </c>
      <c r="G3" s="9">
        <v>15</v>
      </c>
      <c r="H3" s="9">
        <v>15</v>
      </c>
      <c r="K3" s="9">
        <v>13</v>
      </c>
      <c r="L3" s="9">
        <v>17</v>
      </c>
      <c r="M3" s="9">
        <v>17</v>
      </c>
      <c r="N3" s="23">
        <v>11</v>
      </c>
      <c r="O3" s="9">
        <v>13</v>
      </c>
      <c r="P3" s="9">
        <v>17</v>
      </c>
      <c r="Q3" s="23">
        <v>12</v>
      </c>
      <c r="R3" s="9">
        <v>17</v>
      </c>
      <c r="S3" s="10">
        <v>17</v>
      </c>
      <c r="T3" s="10">
        <v>20</v>
      </c>
    </row>
    <row r="4" spans="1:20" ht="12.75">
      <c r="A4" s="9">
        <v>3</v>
      </c>
      <c r="B4" s="9" t="s">
        <v>68</v>
      </c>
      <c r="D4" s="11">
        <v>1994</v>
      </c>
      <c r="E4" s="12">
        <f>SUM(F4:T4)-14</f>
        <v>155</v>
      </c>
      <c r="F4" s="9" t="s">
        <v>16</v>
      </c>
      <c r="G4" s="9">
        <v>12</v>
      </c>
      <c r="H4" s="9">
        <v>13</v>
      </c>
      <c r="I4" s="9">
        <v>26</v>
      </c>
      <c r="K4" s="23">
        <v>9</v>
      </c>
      <c r="L4" s="9">
        <v>12</v>
      </c>
      <c r="N4" s="9">
        <v>12</v>
      </c>
      <c r="O4" s="9">
        <v>11</v>
      </c>
      <c r="P4" s="9">
        <v>12</v>
      </c>
      <c r="Q4" s="23">
        <v>5</v>
      </c>
      <c r="R4" s="9">
        <v>20</v>
      </c>
      <c r="S4" s="10">
        <v>20</v>
      </c>
      <c r="T4" s="10">
        <v>17</v>
      </c>
    </row>
    <row r="5" spans="1:20" ht="12.75">
      <c r="A5" s="9">
        <v>4</v>
      </c>
      <c r="B5" s="9" t="s">
        <v>38</v>
      </c>
      <c r="C5" s="9" t="s">
        <v>30</v>
      </c>
      <c r="D5" s="11">
        <v>1995</v>
      </c>
      <c r="E5" s="12">
        <f>SUM(F5:T5)-16</f>
        <v>150</v>
      </c>
      <c r="G5" s="9">
        <v>13</v>
      </c>
      <c r="H5" s="9">
        <v>12</v>
      </c>
      <c r="I5" s="9">
        <v>24</v>
      </c>
      <c r="J5" s="9">
        <v>20</v>
      </c>
      <c r="K5" s="23">
        <v>7</v>
      </c>
      <c r="L5" s="9">
        <v>15</v>
      </c>
      <c r="N5" s="23">
        <v>9</v>
      </c>
      <c r="O5" s="9">
        <v>12</v>
      </c>
      <c r="P5" s="9">
        <v>13</v>
      </c>
      <c r="R5" s="9">
        <v>15</v>
      </c>
      <c r="S5" s="10">
        <v>15</v>
      </c>
      <c r="T5" s="10">
        <v>11</v>
      </c>
    </row>
    <row r="6" spans="1:20" ht="12.75">
      <c r="A6" s="9">
        <v>5</v>
      </c>
      <c r="B6" s="9" t="s">
        <v>66</v>
      </c>
      <c r="C6" s="9" t="s">
        <v>23</v>
      </c>
      <c r="D6" s="11">
        <v>1993</v>
      </c>
      <c r="E6" s="12">
        <f>SUM(F6:T6)</f>
        <v>140</v>
      </c>
      <c r="G6" s="9">
        <v>17</v>
      </c>
      <c r="H6" s="9">
        <v>11</v>
      </c>
      <c r="I6" s="9">
        <v>30</v>
      </c>
      <c r="K6" s="9">
        <v>15</v>
      </c>
      <c r="N6" s="9">
        <v>17</v>
      </c>
      <c r="O6" s="9">
        <v>17</v>
      </c>
      <c r="P6" s="9">
        <v>20</v>
      </c>
      <c r="Q6" s="9">
        <v>1</v>
      </c>
      <c r="R6" s="9">
        <v>12</v>
      </c>
      <c r="S6" s="10"/>
      <c r="T6" s="10"/>
    </row>
    <row r="7" spans="1:20" ht="12.75">
      <c r="A7" s="9">
        <v>6</v>
      </c>
      <c r="B7" s="9" t="s">
        <v>69</v>
      </c>
      <c r="C7" s="10" t="s">
        <v>136</v>
      </c>
      <c r="D7" s="11">
        <v>1995</v>
      </c>
      <c r="E7" s="12">
        <f>SUM(F7:T7)</f>
        <v>105</v>
      </c>
      <c r="F7" s="9" t="s">
        <v>16</v>
      </c>
      <c r="G7" s="9">
        <v>11</v>
      </c>
      <c r="H7" s="9">
        <v>8</v>
      </c>
      <c r="I7" s="9">
        <v>18</v>
      </c>
      <c r="J7" s="9">
        <v>17</v>
      </c>
      <c r="K7" s="9">
        <v>6</v>
      </c>
      <c r="N7" s="9">
        <v>8</v>
      </c>
      <c r="O7" s="9">
        <v>7</v>
      </c>
      <c r="P7" s="9">
        <v>10</v>
      </c>
      <c r="R7" s="9">
        <v>10</v>
      </c>
      <c r="S7" s="10">
        <v>10</v>
      </c>
      <c r="T7" s="10"/>
    </row>
    <row r="8" spans="1:20" ht="12.75">
      <c r="A8" s="9">
        <v>7</v>
      </c>
      <c r="B8" s="9" t="s">
        <v>70</v>
      </c>
      <c r="C8" s="9" t="s">
        <v>127</v>
      </c>
      <c r="D8" s="11">
        <v>1994</v>
      </c>
      <c r="E8" s="12">
        <f>SUM(F8:T8)-5</f>
        <v>102</v>
      </c>
      <c r="F8" s="9" t="s">
        <v>16</v>
      </c>
      <c r="G8" s="9">
        <v>9</v>
      </c>
      <c r="H8" s="9">
        <v>6</v>
      </c>
      <c r="I8" s="9">
        <v>20</v>
      </c>
      <c r="K8" s="23">
        <v>5</v>
      </c>
      <c r="L8" s="9">
        <v>11</v>
      </c>
      <c r="N8" s="9">
        <v>7</v>
      </c>
      <c r="O8" s="9">
        <v>8</v>
      </c>
      <c r="P8" s="9">
        <v>8</v>
      </c>
      <c r="R8" s="9">
        <v>11</v>
      </c>
      <c r="S8" s="10">
        <v>12</v>
      </c>
      <c r="T8" s="10">
        <v>10</v>
      </c>
    </row>
    <row r="9" spans="1:20" ht="12.75">
      <c r="A9" s="9">
        <v>8</v>
      </c>
      <c r="B9" s="13" t="s">
        <v>94</v>
      </c>
      <c r="C9" s="13" t="s">
        <v>95</v>
      </c>
      <c r="D9" s="11">
        <v>1993</v>
      </c>
      <c r="E9" s="12">
        <f>SUM(F9:T9)</f>
        <v>94</v>
      </c>
      <c r="H9" s="9">
        <v>20</v>
      </c>
      <c r="I9" s="9">
        <v>34</v>
      </c>
      <c r="K9" s="9">
        <v>20</v>
      </c>
      <c r="N9" s="9">
        <v>20</v>
      </c>
      <c r="S9" s="10"/>
      <c r="T9" s="10"/>
    </row>
    <row r="10" spans="1:20" ht="12.75">
      <c r="A10" s="9">
        <v>9</v>
      </c>
      <c r="B10" s="10" t="s">
        <v>134</v>
      </c>
      <c r="C10" s="10" t="s">
        <v>135</v>
      </c>
      <c r="D10" s="11">
        <v>1993</v>
      </c>
      <c r="E10" s="12">
        <f>SUM(F10:T10)</f>
        <v>91</v>
      </c>
      <c r="K10" s="9">
        <v>8</v>
      </c>
      <c r="L10" s="9">
        <v>13</v>
      </c>
      <c r="N10" s="9">
        <v>10</v>
      </c>
      <c r="O10" s="9">
        <v>10</v>
      </c>
      <c r="P10" s="9">
        <v>9</v>
      </c>
      <c r="R10" s="9">
        <v>13</v>
      </c>
      <c r="S10" s="10">
        <v>13</v>
      </c>
      <c r="T10" s="10">
        <v>15</v>
      </c>
    </row>
    <row r="11" spans="1:20" ht="12.75">
      <c r="A11" s="9">
        <v>10</v>
      </c>
      <c r="B11" s="13" t="s">
        <v>96</v>
      </c>
      <c r="C11" s="13" t="s">
        <v>14</v>
      </c>
      <c r="D11" s="11">
        <v>1993</v>
      </c>
      <c r="E11" s="12">
        <f>SUM(F11:T11)</f>
        <v>80</v>
      </c>
      <c r="F11" s="9">
        <v>17</v>
      </c>
      <c r="H11" s="9">
        <v>10</v>
      </c>
      <c r="I11" s="9">
        <v>22</v>
      </c>
      <c r="K11" s="9">
        <v>10</v>
      </c>
      <c r="L11" s="9">
        <v>10</v>
      </c>
      <c r="S11" s="10">
        <v>11</v>
      </c>
      <c r="T11" s="10"/>
    </row>
    <row r="12" spans="1:20" ht="12.75">
      <c r="A12" s="9">
        <v>11</v>
      </c>
      <c r="B12" s="10" t="s">
        <v>133</v>
      </c>
      <c r="C12" s="10" t="s">
        <v>14</v>
      </c>
      <c r="D12" s="11">
        <v>1993</v>
      </c>
      <c r="E12" s="12">
        <f>SUM(F12:T12)</f>
        <v>50</v>
      </c>
      <c r="K12" s="9">
        <v>12</v>
      </c>
      <c r="N12" s="9">
        <v>13</v>
      </c>
      <c r="O12" s="9">
        <v>15</v>
      </c>
      <c r="Q12" s="9">
        <v>10</v>
      </c>
      <c r="S12" s="10"/>
      <c r="T12" s="10"/>
    </row>
    <row r="13" spans="1:20" ht="12.75">
      <c r="A13" s="9">
        <v>12</v>
      </c>
      <c r="B13" s="9" t="s">
        <v>71</v>
      </c>
      <c r="C13" s="13" t="s">
        <v>97</v>
      </c>
      <c r="D13" s="11">
        <v>1995</v>
      </c>
      <c r="E13" s="12">
        <f>SUM(F13:T13)</f>
        <v>50</v>
      </c>
      <c r="F13" s="9" t="s">
        <v>16</v>
      </c>
      <c r="G13" s="9">
        <v>8</v>
      </c>
      <c r="H13" s="9">
        <v>7</v>
      </c>
      <c r="I13" s="9">
        <v>16</v>
      </c>
      <c r="N13" s="9">
        <v>6</v>
      </c>
      <c r="O13" s="9">
        <v>4</v>
      </c>
      <c r="S13" s="10">
        <v>9</v>
      </c>
      <c r="T13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9" customWidth="1"/>
    <col min="2" max="2" width="21.00390625" style="9" customWidth="1"/>
    <col min="3" max="3" width="19.00390625" style="9" customWidth="1"/>
    <col min="4" max="4" width="9.421875" style="9" customWidth="1"/>
    <col min="5" max="5" width="7.57421875" style="12" customWidth="1"/>
    <col min="6" max="20" width="5.281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2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16" t="s">
        <v>156</v>
      </c>
      <c r="C2" s="16" t="s">
        <v>157</v>
      </c>
      <c r="D2" s="9">
        <v>1993</v>
      </c>
      <c r="E2" s="12">
        <f>SUM(F2:T2)</f>
        <v>75</v>
      </c>
      <c r="P2" s="9">
        <v>20</v>
      </c>
      <c r="Q2" s="9">
        <v>15</v>
      </c>
      <c r="R2" s="9">
        <v>20</v>
      </c>
      <c r="T2" s="9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421875" style="9" customWidth="1"/>
    <col min="2" max="2" width="18.7109375" style="9" customWidth="1"/>
    <col min="3" max="3" width="21.28125" style="9" customWidth="1"/>
    <col min="4" max="4" width="9.00390625" style="11" customWidth="1"/>
    <col min="5" max="5" width="7.57421875" style="12" customWidth="1"/>
    <col min="6" max="20" width="5.281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58</v>
      </c>
      <c r="C2" s="9" t="s">
        <v>55</v>
      </c>
      <c r="D2" s="11">
        <v>1991</v>
      </c>
      <c r="E2" s="12">
        <f>SUM(F2:T2)-38</f>
        <v>180</v>
      </c>
      <c r="F2" s="9">
        <v>15</v>
      </c>
      <c r="G2" s="9">
        <v>20</v>
      </c>
      <c r="H2" s="9">
        <v>17</v>
      </c>
      <c r="I2" s="9">
        <v>30</v>
      </c>
      <c r="J2" s="9">
        <v>13</v>
      </c>
      <c r="K2" s="9">
        <v>15</v>
      </c>
      <c r="L2" s="23">
        <v>9</v>
      </c>
      <c r="N2" s="9">
        <v>20</v>
      </c>
      <c r="O2" s="9">
        <v>20</v>
      </c>
      <c r="P2" s="23">
        <v>11</v>
      </c>
      <c r="Q2" s="23">
        <v>6</v>
      </c>
      <c r="R2" s="23">
        <v>12</v>
      </c>
      <c r="S2" s="9">
        <v>15</v>
      </c>
      <c r="T2" s="9">
        <v>15</v>
      </c>
    </row>
    <row r="3" spans="1:19" ht="12.75">
      <c r="A3" s="9">
        <v>2</v>
      </c>
      <c r="B3" s="9" t="s">
        <v>103</v>
      </c>
      <c r="C3" s="17" t="s">
        <v>104</v>
      </c>
      <c r="D3" s="18">
        <v>1991</v>
      </c>
      <c r="E3" s="12">
        <f>SUM(F3:T3)</f>
        <v>177</v>
      </c>
      <c r="F3" s="9">
        <v>17</v>
      </c>
      <c r="I3" s="9">
        <v>34</v>
      </c>
      <c r="J3" s="9">
        <v>17</v>
      </c>
      <c r="K3" s="9">
        <v>17</v>
      </c>
      <c r="L3" s="9">
        <v>17</v>
      </c>
      <c r="P3" s="9">
        <v>20</v>
      </c>
      <c r="Q3" s="9">
        <v>15</v>
      </c>
      <c r="R3" s="9">
        <v>20</v>
      </c>
      <c r="S3" s="9">
        <v>20</v>
      </c>
    </row>
    <row r="4" spans="1:20" ht="12.75">
      <c r="A4" s="9">
        <v>3</v>
      </c>
      <c r="B4" s="9" t="s">
        <v>59</v>
      </c>
      <c r="C4" s="9" t="s">
        <v>12</v>
      </c>
      <c r="D4" s="11">
        <v>1990</v>
      </c>
      <c r="E4" s="12">
        <f>SUM(F4:T4)-17</f>
        <v>161</v>
      </c>
      <c r="F4" s="23">
        <v>9</v>
      </c>
      <c r="G4" s="9">
        <v>17</v>
      </c>
      <c r="H4" s="9">
        <v>15</v>
      </c>
      <c r="I4" s="9">
        <v>26</v>
      </c>
      <c r="K4" s="9">
        <v>12</v>
      </c>
      <c r="N4" s="9">
        <v>17</v>
      </c>
      <c r="O4" s="9">
        <v>17</v>
      </c>
      <c r="P4" s="9">
        <v>12</v>
      </c>
      <c r="Q4" s="23">
        <v>8</v>
      </c>
      <c r="R4" s="9">
        <v>15</v>
      </c>
      <c r="S4" s="9">
        <v>17</v>
      </c>
      <c r="T4" s="9">
        <v>13</v>
      </c>
    </row>
    <row r="5" spans="1:19" ht="12.75">
      <c r="A5" s="9">
        <v>4</v>
      </c>
      <c r="B5" s="9" t="s">
        <v>60</v>
      </c>
      <c r="C5" s="9" t="s">
        <v>22</v>
      </c>
      <c r="D5" s="11">
        <v>1991</v>
      </c>
      <c r="E5" s="12">
        <f>SUM(F5:T5)-32</f>
        <v>158</v>
      </c>
      <c r="F5" s="23">
        <v>10</v>
      </c>
      <c r="G5" s="9">
        <v>15</v>
      </c>
      <c r="H5" s="9">
        <v>13</v>
      </c>
      <c r="I5" s="9">
        <v>24</v>
      </c>
      <c r="J5" s="23">
        <v>12</v>
      </c>
      <c r="K5" s="9">
        <v>13</v>
      </c>
      <c r="L5" s="23">
        <v>10</v>
      </c>
      <c r="M5" s="9">
        <v>20</v>
      </c>
      <c r="N5" s="9">
        <v>15</v>
      </c>
      <c r="O5" s="9">
        <v>15</v>
      </c>
      <c r="P5" s="9">
        <v>13</v>
      </c>
      <c r="R5" s="9">
        <v>17</v>
      </c>
      <c r="S5" s="9">
        <v>13</v>
      </c>
    </row>
    <row r="6" spans="1:20" ht="12.75">
      <c r="A6" s="9">
        <v>5</v>
      </c>
      <c r="B6" s="9" t="s">
        <v>101</v>
      </c>
      <c r="C6" s="17" t="s">
        <v>102</v>
      </c>
      <c r="D6" s="18">
        <v>1991</v>
      </c>
      <c r="E6" s="12">
        <f aca="true" t="shared" si="0" ref="E6:E12">SUM(F6:T6)</f>
        <v>147</v>
      </c>
      <c r="F6" s="9">
        <v>20</v>
      </c>
      <c r="I6" s="9">
        <v>40</v>
      </c>
      <c r="J6" s="9">
        <v>20</v>
      </c>
      <c r="K6" s="9">
        <v>20</v>
      </c>
      <c r="L6" s="9">
        <v>20</v>
      </c>
      <c r="Q6" s="9">
        <v>7</v>
      </c>
      <c r="T6" s="9">
        <v>20</v>
      </c>
    </row>
    <row r="7" spans="1:20" ht="12.75">
      <c r="A7" s="9">
        <v>6</v>
      </c>
      <c r="B7" s="9" t="s">
        <v>91</v>
      </c>
      <c r="C7" s="13" t="s">
        <v>92</v>
      </c>
      <c r="D7" s="11">
        <v>1990</v>
      </c>
      <c r="E7" s="12">
        <f t="shared" si="0"/>
        <v>126</v>
      </c>
      <c r="H7" s="9">
        <v>20</v>
      </c>
      <c r="J7" s="9">
        <v>15</v>
      </c>
      <c r="L7" s="9">
        <v>15</v>
      </c>
      <c r="M7" s="9">
        <v>17</v>
      </c>
      <c r="P7" s="9">
        <v>17</v>
      </c>
      <c r="Q7" s="9">
        <v>12</v>
      </c>
      <c r="R7" s="9">
        <v>13</v>
      </c>
      <c r="T7" s="9">
        <v>17</v>
      </c>
    </row>
    <row r="8" spans="1:20" ht="12.75">
      <c r="A8" s="9">
        <v>7</v>
      </c>
      <c r="B8" s="9" t="s">
        <v>62</v>
      </c>
      <c r="C8" s="9" t="s">
        <v>81</v>
      </c>
      <c r="D8" s="11">
        <v>1991</v>
      </c>
      <c r="E8" s="12">
        <f t="shared" si="0"/>
        <v>86</v>
      </c>
      <c r="F8" s="9">
        <v>12</v>
      </c>
      <c r="G8" s="9">
        <v>11</v>
      </c>
      <c r="I8" s="9">
        <v>20</v>
      </c>
      <c r="J8" s="9">
        <v>11</v>
      </c>
      <c r="L8" s="9">
        <v>11</v>
      </c>
      <c r="P8" s="9">
        <v>9</v>
      </c>
      <c r="Q8" s="9">
        <v>5</v>
      </c>
      <c r="T8" s="9">
        <v>7</v>
      </c>
    </row>
    <row r="9" spans="1:20" ht="12.75">
      <c r="A9" s="9">
        <v>8</v>
      </c>
      <c r="B9" s="9" t="s">
        <v>64</v>
      </c>
      <c r="C9" s="9" t="s">
        <v>56</v>
      </c>
      <c r="D9" s="11">
        <v>1992</v>
      </c>
      <c r="E9" s="12">
        <f t="shared" si="0"/>
        <v>74</v>
      </c>
      <c r="G9" s="9">
        <v>9</v>
      </c>
      <c r="H9" s="9">
        <v>10</v>
      </c>
      <c r="J9" s="9">
        <v>9</v>
      </c>
      <c r="L9" s="9">
        <v>6</v>
      </c>
      <c r="O9" s="9">
        <v>12</v>
      </c>
      <c r="P9" s="9">
        <v>6</v>
      </c>
      <c r="S9" s="9">
        <v>12</v>
      </c>
      <c r="T9" s="9">
        <v>10</v>
      </c>
    </row>
    <row r="10" spans="1:20" ht="12.75">
      <c r="A10" s="9">
        <v>9</v>
      </c>
      <c r="B10" s="9" t="s">
        <v>63</v>
      </c>
      <c r="E10" s="12">
        <f t="shared" si="0"/>
        <v>73</v>
      </c>
      <c r="F10" s="9" t="s">
        <v>16</v>
      </c>
      <c r="G10" s="9">
        <v>10</v>
      </c>
      <c r="J10" s="9">
        <v>8</v>
      </c>
      <c r="K10" s="9">
        <v>11</v>
      </c>
      <c r="N10" s="9">
        <v>13</v>
      </c>
      <c r="P10" s="9">
        <v>8</v>
      </c>
      <c r="R10" s="9">
        <v>11</v>
      </c>
      <c r="T10" s="9">
        <v>12</v>
      </c>
    </row>
    <row r="11" spans="1:10" ht="12.75">
      <c r="A11" s="9">
        <v>10</v>
      </c>
      <c r="B11" s="9" t="s">
        <v>61</v>
      </c>
      <c r="C11" s="9" t="s">
        <v>55</v>
      </c>
      <c r="D11" s="11">
        <v>1992</v>
      </c>
      <c r="E11" s="12">
        <f t="shared" si="0"/>
        <v>51</v>
      </c>
      <c r="G11" s="9">
        <v>13</v>
      </c>
      <c r="H11" s="9">
        <v>12</v>
      </c>
      <c r="I11" s="9">
        <v>16</v>
      </c>
      <c r="J11" s="9">
        <v>10</v>
      </c>
    </row>
    <row r="12" spans="1:20" ht="12.75">
      <c r="A12" s="9">
        <v>11</v>
      </c>
      <c r="B12" s="9" t="s">
        <v>105</v>
      </c>
      <c r="C12" s="19" t="s">
        <v>106</v>
      </c>
      <c r="D12" s="20">
        <v>1992</v>
      </c>
      <c r="E12" s="12">
        <f t="shared" si="0"/>
        <v>31</v>
      </c>
      <c r="I12" s="9">
        <v>18</v>
      </c>
      <c r="P12" s="9">
        <v>5</v>
      </c>
      <c r="T12" s="9">
        <v>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9" customWidth="1"/>
    <col min="2" max="2" width="19.00390625" style="9" customWidth="1"/>
    <col min="3" max="3" width="16.00390625" style="9" customWidth="1"/>
    <col min="4" max="4" width="9.140625" style="9" customWidth="1"/>
    <col min="5" max="5" width="7.57421875" style="12" customWidth="1"/>
    <col min="6" max="20" width="4.851562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2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140625" style="9" customWidth="1"/>
    <col min="2" max="2" width="17.421875" style="9" customWidth="1"/>
    <col min="3" max="3" width="24.8515625" style="9" customWidth="1"/>
    <col min="4" max="4" width="9.00390625" style="11" customWidth="1"/>
    <col min="5" max="5" width="7.57421875" style="12" customWidth="1"/>
    <col min="6" max="20" width="4.57421875" style="9" customWidth="1"/>
    <col min="21" max="16384" width="9.140625" style="9" customWidth="1"/>
  </cols>
  <sheetData>
    <row r="1" spans="1:23" ht="108" customHeight="1">
      <c r="A1" s="1"/>
      <c r="B1" s="2" t="s">
        <v>119</v>
      </c>
      <c r="C1" s="2" t="s">
        <v>120</v>
      </c>
      <c r="D1" s="3" t="s">
        <v>126</v>
      </c>
      <c r="E1" s="4" t="s">
        <v>121</v>
      </c>
      <c r="F1" s="5" t="s">
        <v>122</v>
      </c>
      <c r="G1" s="6" t="s">
        <v>2</v>
      </c>
      <c r="H1" s="6" t="s">
        <v>1</v>
      </c>
      <c r="I1" s="6" t="s">
        <v>0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5" t="s">
        <v>123</v>
      </c>
      <c r="Q1" s="6" t="s">
        <v>9</v>
      </c>
      <c r="R1" s="6" t="s">
        <v>10</v>
      </c>
      <c r="S1" s="5" t="s">
        <v>124</v>
      </c>
      <c r="T1" s="5" t="s">
        <v>11</v>
      </c>
      <c r="U1" s="7"/>
      <c r="V1" s="8"/>
      <c r="W1" s="8"/>
    </row>
    <row r="2" spans="1:20" ht="12.75">
      <c r="A2" s="9">
        <v>1</v>
      </c>
      <c r="B2" s="9" t="s">
        <v>17</v>
      </c>
      <c r="C2" s="9" t="s">
        <v>12</v>
      </c>
      <c r="D2" s="11">
        <v>1981</v>
      </c>
      <c r="E2" s="12">
        <f>SUM(F2:T2)-25</f>
        <v>217</v>
      </c>
      <c r="F2" s="9">
        <v>20</v>
      </c>
      <c r="G2" s="9">
        <v>17</v>
      </c>
      <c r="H2" s="9">
        <v>20</v>
      </c>
      <c r="I2" s="9">
        <v>40</v>
      </c>
      <c r="J2" s="9">
        <v>20</v>
      </c>
      <c r="K2" s="9">
        <v>20</v>
      </c>
      <c r="L2" s="9">
        <v>20</v>
      </c>
      <c r="O2" s="9">
        <v>20</v>
      </c>
      <c r="P2" s="23">
        <v>13</v>
      </c>
      <c r="Q2" s="23">
        <v>12</v>
      </c>
      <c r="R2" s="9">
        <v>20</v>
      </c>
      <c r="S2" s="10"/>
      <c r="T2" s="10">
        <v>20</v>
      </c>
    </row>
    <row r="3" spans="1:20" ht="12.75">
      <c r="A3" s="9">
        <v>2</v>
      </c>
      <c r="B3" s="9" t="s">
        <v>19</v>
      </c>
      <c r="C3" s="9" t="s">
        <v>14</v>
      </c>
      <c r="D3" s="11">
        <v>1981</v>
      </c>
      <c r="E3" s="12">
        <f>SUM(F3:T3)-31</f>
        <v>157</v>
      </c>
      <c r="F3" s="9">
        <v>17</v>
      </c>
      <c r="G3" s="9">
        <v>13</v>
      </c>
      <c r="H3" s="9">
        <v>15</v>
      </c>
      <c r="I3" s="23">
        <v>12</v>
      </c>
      <c r="J3" s="9">
        <v>17</v>
      </c>
      <c r="K3" s="9">
        <v>10</v>
      </c>
      <c r="L3" s="9">
        <v>17</v>
      </c>
      <c r="N3" s="9">
        <v>17</v>
      </c>
      <c r="O3" s="9">
        <v>17</v>
      </c>
      <c r="P3" s="23">
        <v>11</v>
      </c>
      <c r="Q3" s="23">
        <v>8</v>
      </c>
      <c r="S3" s="10">
        <v>17</v>
      </c>
      <c r="T3" s="10">
        <v>17</v>
      </c>
    </row>
    <row r="4" spans="1:20" ht="12.75">
      <c r="A4" s="9">
        <v>3</v>
      </c>
      <c r="B4" s="9" t="s">
        <v>78</v>
      </c>
      <c r="C4" s="13" t="s">
        <v>79</v>
      </c>
      <c r="D4" s="11">
        <v>1979</v>
      </c>
      <c r="E4" s="12">
        <f>SUM(F4:T4)-7</f>
        <v>153</v>
      </c>
      <c r="F4" s="9">
        <v>12</v>
      </c>
      <c r="H4" s="9">
        <v>12</v>
      </c>
      <c r="I4" s="9">
        <v>26</v>
      </c>
      <c r="J4" s="9">
        <v>15</v>
      </c>
      <c r="K4" s="9">
        <v>13</v>
      </c>
      <c r="L4" s="9">
        <v>15</v>
      </c>
      <c r="O4" s="9">
        <v>15</v>
      </c>
      <c r="P4" s="9">
        <v>8</v>
      </c>
      <c r="Q4" s="23">
        <v>7</v>
      </c>
      <c r="R4" s="9">
        <v>17</v>
      </c>
      <c r="S4" s="10">
        <v>20</v>
      </c>
      <c r="T4" s="10"/>
    </row>
    <row r="5" spans="1:20" ht="12.75">
      <c r="A5" s="9">
        <v>4</v>
      </c>
      <c r="B5" s="9" t="s">
        <v>125</v>
      </c>
      <c r="C5" s="21" t="s">
        <v>109</v>
      </c>
      <c r="D5" s="18">
        <v>1983</v>
      </c>
      <c r="E5" s="12">
        <f aca="true" t="shared" si="0" ref="E5:E11">SUM(F5:T5)</f>
        <v>117</v>
      </c>
      <c r="F5" s="9">
        <v>11</v>
      </c>
      <c r="I5" s="9">
        <v>10</v>
      </c>
      <c r="J5" s="9">
        <v>13</v>
      </c>
      <c r="K5" s="9">
        <v>12</v>
      </c>
      <c r="L5" s="9">
        <v>11</v>
      </c>
      <c r="M5" s="9">
        <v>15</v>
      </c>
      <c r="N5" s="9">
        <v>15</v>
      </c>
      <c r="O5" s="9">
        <v>13</v>
      </c>
      <c r="P5" s="9">
        <v>4</v>
      </c>
      <c r="S5" s="10">
        <v>13</v>
      </c>
      <c r="T5" s="10"/>
    </row>
    <row r="6" spans="1:20" ht="12.75">
      <c r="A6" s="9">
        <v>5</v>
      </c>
      <c r="B6" s="9" t="s">
        <v>18</v>
      </c>
      <c r="C6" s="9" t="s">
        <v>13</v>
      </c>
      <c r="D6" s="11">
        <v>1986</v>
      </c>
      <c r="E6" s="12">
        <f t="shared" si="0"/>
        <v>101</v>
      </c>
      <c r="G6" s="9">
        <v>15</v>
      </c>
      <c r="H6" s="9">
        <v>17</v>
      </c>
      <c r="I6" s="9">
        <v>30</v>
      </c>
      <c r="K6" s="9">
        <v>15</v>
      </c>
      <c r="L6" s="9">
        <v>13</v>
      </c>
      <c r="S6" s="10">
        <v>11</v>
      </c>
      <c r="T6" s="10"/>
    </row>
    <row r="7" spans="1:20" ht="12.75">
      <c r="A7" s="9">
        <v>6</v>
      </c>
      <c r="B7" s="9" t="s">
        <v>20</v>
      </c>
      <c r="C7" s="9" t="s">
        <v>13</v>
      </c>
      <c r="D7" s="11">
        <v>1983</v>
      </c>
      <c r="E7" s="12">
        <f t="shared" si="0"/>
        <v>67</v>
      </c>
      <c r="G7" s="9">
        <v>6</v>
      </c>
      <c r="H7" s="9">
        <v>11</v>
      </c>
      <c r="I7" s="9">
        <v>16</v>
      </c>
      <c r="J7" s="9">
        <v>12</v>
      </c>
      <c r="K7" s="9">
        <v>9</v>
      </c>
      <c r="N7" s="9">
        <v>13</v>
      </c>
      <c r="S7" s="10"/>
      <c r="T7" s="10"/>
    </row>
    <row r="8" spans="1:20" ht="12.75">
      <c r="A8" s="9">
        <v>7</v>
      </c>
      <c r="B8" s="9" t="s">
        <v>108</v>
      </c>
      <c r="C8" s="17" t="s">
        <v>117</v>
      </c>
      <c r="D8" s="18">
        <v>1986</v>
      </c>
      <c r="E8" s="12">
        <f t="shared" si="0"/>
        <v>53</v>
      </c>
      <c r="I8" s="9">
        <v>14</v>
      </c>
      <c r="J8" s="9">
        <v>11</v>
      </c>
      <c r="L8" s="9">
        <v>7</v>
      </c>
      <c r="N8" s="9">
        <v>10</v>
      </c>
      <c r="R8" s="9">
        <v>11</v>
      </c>
      <c r="S8" s="10"/>
      <c r="T8" s="10"/>
    </row>
    <row r="9" spans="1:20" ht="12.75">
      <c r="A9" s="9">
        <v>8</v>
      </c>
      <c r="B9" s="9" t="s">
        <v>107</v>
      </c>
      <c r="C9" s="9" t="s">
        <v>15</v>
      </c>
      <c r="D9" s="11">
        <v>1981</v>
      </c>
      <c r="E9" s="12">
        <f t="shared" si="0"/>
        <v>49</v>
      </c>
      <c r="F9" s="9">
        <v>15</v>
      </c>
      <c r="I9" s="9">
        <v>22</v>
      </c>
      <c r="S9" s="10"/>
      <c r="T9" s="10">
        <v>12</v>
      </c>
    </row>
    <row r="10" spans="1:19" ht="12.75">
      <c r="A10" s="9">
        <v>9</v>
      </c>
      <c r="B10" s="10" t="s">
        <v>147</v>
      </c>
      <c r="C10" s="9" t="s">
        <v>148</v>
      </c>
      <c r="D10" s="11">
        <v>1982</v>
      </c>
      <c r="E10" s="12">
        <f t="shared" si="0"/>
        <v>46</v>
      </c>
      <c r="N10" s="9">
        <v>12</v>
      </c>
      <c r="O10" s="9">
        <v>12</v>
      </c>
      <c r="R10" s="9">
        <v>12</v>
      </c>
      <c r="S10" s="9">
        <v>10</v>
      </c>
    </row>
    <row r="11" spans="1:19" ht="12.75">
      <c r="A11" s="9">
        <v>10</v>
      </c>
      <c r="B11" s="10" t="s">
        <v>48</v>
      </c>
      <c r="C11" s="9" t="s">
        <v>159</v>
      </c>
      <c r="D11" s="11">
        <v>1983</v>
      </c>
      <c r="E11" s="12">
        <f t="shared" si="0"/>
        <v>44</v>
      </c>
      <c r="F11" s="9">
        <v>10</v>
      </c>
      <c r="P11" s="9">
        <v>6</v>
      </c>
      <c r="Q11" s="9">
        <v>3</v>
      </c>
      <c r="R11" s="9">
        <v>13</v>
      </c>
      <c r="S11" s="9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krishka</dc:creator>
  <cp:keywords/>
  <dc:description/>
  <cp:lastModifiedBy>Rostik</cp:lastModifiedBy>
  <dcterms:created xsi:type="dcterms:W3CDTF">2008-06-08T08:37:12Z</dcterms:created>
  <dcterms:modified xsi:type="dcterms:W3CDTF">2008-09-30T19:13:17Z</dcterms:modified>
  <cp:category/>
  <cp:version/>
  <cp:contentType/>
  <cp:contentStatus/>
</cp:coreProperties>
</file>